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franciscocosta/Library/Mobile Documents/com~apple~CloudDocs/Documents/Dokumente - Francisco Costas iMac/Faustball/01_Faustball_INS/"/>
    </mc:Choice>
  </mc:AlternateContent>
  <xr:revisionPtr revIDLastSave="0" documentId="13_ncr:1_{0D3D0324-5791-5341-99F3-127BACEAA8EF}" xr6:coauthVersionLast="47" xr6:coauthVersionMax="47" xr10:uidLastSave="{00000000-0000-0000-0000-000000000000}"/>
  <bookViews>
    <workbookView xWindow="39240" yWindow="1800" windowWidth="53940" windowHeight="25180" activeTab="2" xr2:uid="{00000000-000D-0000-FFFF-FFFF00000000}"/>
  </bookViews>
  <sheets>
    <sheet name="Mannschaften" sheetId="3" r:id="rId1"/>
    <sheet name="Spielplan" sheetId="5" r:id="rId2"/>
    <sheet name="Druckbarer Spielplan" sheetId="7" r:id="rId3"/>
    <sheet name="Check" sheetId="8" state="hidden" r:id="rId4"/>
  </sheets>
  <definedNames>
    <definedName name="_tags1" localSheetId="2" hidden="1">"&lt;tags&gt;&lt;tag n=""Palette"" v=""1"" /&gt;&lt;tag n=""ClosestPalette"" v=""1"" /&gt;&lt;/tags&gt;"</definedName>
    <definedName name="_tags1" localSheetId="0" hidden="1">"&lt;tags&gt;&lt;tag n=""Palette"" v=""1"" /&gt;&lt;tag n=""ClosestPalette"" v=""1"" /&gt;&lt;/tags&gt;"</definedName>
    <definedName name="_tags1" localSheetId="1" hidden="1">"&lt;tags&gt;&lt;tag n=""Palette"" v=""1"" /&gt;&lt;tag n=""ClosestPalette"" v=""1"" /&gt;&lt;/tags&gt;"</definedName>
    <definedName name="_xlnm.Print_Area" localSheetId="2">'Druckbarer Spielplan'!$A:$K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7" l="1"/>
  <c r="J13" i="7"/>
  <c r="H13" i="7"/>
  <c r="G13" i="7"/>
  <c r="E38" i="7"/>
  <c r="D38" i="7"/>
  <c r="B38" i="7"/>
  <c r="A38" i="7"/>
  <c r="E62" i="7"/>
  <c r="D62" i="7"/>
  <c r="B62" i="7"/>
  <c r="A62" i="7"/>
  <c r="E11" i="8"/>
  <c r="F11" i="8"/>
  <c r="M24" i="8"/>
  <c r="M29" i="8"/>
  <c r="M30" i="8"/>
  <c r="M37" i="8"/>
  <c r="M38" i="8"/>
  <c r="M40" i="8"/>
  <c r="M22" i="8"/>
  <c r="M2" i="8"/>
  <c r="M3" i="8"/>
  <c r="M4" i="8"/>
  <c r="M5" i="8"/>
  <c r="M6" i="8"/>
  <c r="M7" i="8"/>
  <c r="M8" i="8"/>
  <c r="F6" i="8" s="1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1" i="8"/>
  <c r="C8" i="8" s="1"/>
  <c r="K60" i="7"/>
  <c r="G60" i="7"/>
  <c r="K58" i="7"/>
  <c r="J58" i="7"/>
  <c r="E55" i="7"/>
  <c r="E56" i="7"/>
  <c r="E57" i="7"/>
  <c r="E58" i="7"/>
  <c r="E61" i="7"/>
  <c r="E59" i="7"/>
  <c r="E60" i="7"/>
  <c r="E44" i="7"/>
  <c r="K56" i="7"/>
  <c r="K43" i="7"/>
  <c r="E24" i="7"/>
  <c r="A57" i="7"/>
  <c r="B58" i="7"/>
  <c r="A59" i="7"/>
  <c r="B59" i="7"/>
  <c r="D59" i="7"/>
  <c r="A60" i="7"/>
  <c r="B60" i="7"/>
  <c r="K18" i="5"/>
  <c r="A56" i="7" s="1"/>
  <c r="K19" i="5"/>
  <c r="K20" i="5"/>
  <c r="A58" i="7" s="1"/>
  <c r="K21" i="5"/>
  <c r="K22" i="5"/>
  <c r="K23" i="5"/>
  <c r="A61" i="7" s="1"/>
  <c r="K24" i="5"/>
  <c r="G56" i="7" s="1"/>
  <c r="K25" i="5"/>
  <c r="G58" i="7" s="1"/>
  <c r="K26" i="5"/>
  <c r="K17" i="5"/>
  <c r="A55" i="7" s="1"/>
  <c r="L7" i="5"/>
  <c r="L8" i="5"/>
  <c r="L9" i="5"/>
  <c r="L10" i="5"/>
  <c r="L11" i="5"/>
  <c r="L12" i="5"/>
  <c r="L13" i="5"/>
  <c r="L14" i="5"/>
  <c r="L15" i="5"/>
  <c r="L16" i="5"/>
  <c r="L6" i="5"/>
  <c r="L18" i="5"/>
  <c r="L19" i="5"/>
  <c r="L20" i="5"/>
  <c r="L21" i="5"/>
  <c r="L22" i="5"/>
  <c r="L23" i="5"/>
  <c r="L24" i="5"/>
  <c r="L25" i="5"/>
  <c r="L26" i="5"/>
  <c r="L17" i="5"/>
  <c r="J43" i="7"/>
  <c r="H43" i="7"/>
  <c r="K41" i="7"/>
  <c r="K39" i="7"/>
  <c r="J39" i="7"/>
  <c r="H39" i="7"/>
  <c r="G39" i="7"/>
  <c r="G45" i="7"/>
  <c r="K45" i="7"/>
  <c r="E40" i="7"/>
  <c r="A41" i="7"/>
  <c r="B41" i="7"/>
  <c r="D41" i="7"/>
  <c r="E41" i="7"/>
  <c r="E42" i="7"/>
  <c r="B43" i="7"/>
  <c r="D43" i="7"/>
  <c r="E43" i="7"/>
  <c r="A44" i="7"/>
  <c r="A45" i="7"/>
  <c r="E45" i="7"/>
  <c r="E39" i="7"/>
  <c r="D39" i="7"/>
  <c r="B39" i="7"/>
  <c r="K28" i="7"/>
  <c r="J28" i="7"/>
  <c r="H28" i="7"/>
  <c r="G28" i="7"/>
  <c r="K26" i="7"/>
  <c r="J26" i="7"/>
  <c r="H26" i="7"/>
  <c r="G26" i="7"/>
  <c r="K24" i="7"/>
  <c r="J24" i="7"/>
  <c r="H24" i="7"/>
  <c r="G24" i="7"/>
  <c r="K22" i="7"/>
  <c r="J22" i="7"/>
  <c r="H22" i="7"/>
  <c r="G22" i="7"/>
  <c r="A23" i="7"/>
  <c r="B23" i="7"/>
  <c r="D23" i="7"/>
  <c r="E23" i="7"/>
  <c r="A24" i="7"/>
  <c r="B24" i="7"/>
  <c r="D24" i="7"/>
  <c r="A25" i="7"/>
  <c r="B25" i="7"/>
  <c r="D25" i="7"/>
  <c r="E25" i="7"/>
  <c r="A26" i="7"/>
  <c r="B26" i="7"/>
  <c r="D26" i="7"/>
  <c r="E26" i="7"/>
  <c r="A27" i="7"/>
  <c r="B27" i="7"/>
  <c r="D27" i="7"/>
  <c r="E27" i="7"/>
  <c r="A28" i="7"/>
  <c r="B28" i="7"/>
  <c r="D28" i="7"/>
  <c r="E28" i="7"/>
  <c r="E22" i="7"/>
  <c r="D22" i="7"/>
  <c r="B22" i="7"/>
  <c r="A22" i="7"/>
  <c r="K11" i="7"/>
  <c r="J11" i="7"/>
  <c r="H11" i="7"/>
  <c r="G11" i="7"/>
  <c r="K9" i="7"/>
  <c r="J9" i="7"/>
  <c r="H9" i="7"/>
  <c r="G9" i="7"/>
  <c r="K7" i="7"/>
  <c r="J7" i="7"/>
  <c r="H7" i="7"/>
  <c r="G7" i="7"/>
  <c r="A12" i="7"/>
  <c r="B12" i="7"/>
  <c r="D12" i="7"/>
  <c r="E12" i="7"/>
  <c r="A7" i="7"/>
  <c r="B7" i="7"/>
  <c r="D7" i="7"/>
  <c r="E7" i="7"/>
  <c r="A8" i="7"/>
  <c r="B8" i="7"/>
  <c r="D8" i="7"/>
  <c r="E8" i="7"/>
  <c r="A9" i="7"/>
  <c r="B9" i="7"/>
  <c r="D9" i="7"/>
  <c r="E9" i="7"/>
  <c r="A10" i="7"/>
  <c r="B10" i="7"/>
  <c r="D10" i="7"/>
  <c r="E10" i="7"/>
  <c r="A11" i="7"/>
  <c r="B11" i="7"/>
  <c r="D11" i="7"/>
  <c r="E11" i="7"/>
  <c r="K7" i="5"/>
  <c r="A40" i="7" s="1"/>
  <c r="K8" i="5"/>
  <c r="K9" i="5"/>
  <c r="A42" i="7" s="1"/>
  <c r="K10" i="5"/>
  <c r="A43" i="7" s="1"/>
  <c r="K11" i="5"/>
  <c r="K12" i="5"/>
  <c r="K13" i="5"/>
  <c r="K14" i="5"/>
  <c r="G41" i="7" s="1"/>
  <c r="K15" i="5"/>
  <c r="G43" i="7" s="1"/>
  <c r="K16" i="5"/>
  <c r="K6" i="5"/>
  <c r="A39" i="7" s="1"/>
  <c r="P22" i="5"/>
  <c r="D60" i="7" s="1"/>
  <c r="N22" i="5"/>
  <c r="P26" i="5"/>
  <c r="J60" i="7" s="1"/>
  <c r="N26" i="5"/>
  <c r="M42" i="8" s="1"/>
  <c r="P25" i="5"/>
  <c r="N25" i="5"/>
  <c r="M41" i="8" s="1"/>
  <c r="P24" i="5"/>
  <c r="J56" i="7" s="1"/>
  <c r="N24" i="5"/>
  <c r="H56" i="7" s="1"/>
  <c r="P23" i="5"/>
  <c r="D61" i="7" s="1"/>
  <c r="N23" i="5"/>
  <c r="B61" i="7" s="1"/>
  <c r="P15" i="5"/>
  <c r="N15" i="5"/>
  <c r="M31" i="8" s="1"/>
  <c r="P14" i="5"/>
  <c r="J41" i="7" s="1"/>
  <c r="N14" i="5"/>
  <c r="H41" i="7" s="1"/>
  <c r="P13" i="5"/>
  <c r="N13" i="5"/>
  <c r="N17" i="5"/>
  <c r="M33" i="8" s="1"/>
  <c r="P17" i="5"/>
  <c r="D55" i="7" s="1"/>
  <c r="N18" i="5"/>
  <c r="M34" i="8" s="1"/>
  <c r="P18" i="5"/>
  <c r="D56" i="7" s="1"/>
  <c r="N19" i="5"/>
  <c r="B57" i="7" s="1"/>
  <c r="P19" i="5"/>
  <c r="D57" i="7" s="1"/>
  <c r="N20" i="5"/>
  <c r="M36" i="8" s="1"/>
  <c r="P20" i="5"/>
  <c r="D58" i="7" s="1"/>
  <c r="N21" i="5"/>
  <c r="P21" i="5"/>
  <c r="P16" i="5"/>
  <c r="J45" i="7" s="1"/>
  <c r="N16" i="5"/>
  <c r="H45" i="7" s="1"/>
  <c r="N7" i="5"/>
  <c r="M23" i="8" s="1"/>
  <c r="P7" i="5"/>
  <c r="D40" i="7" s="1"/>
  <c r="N8" i="5"/>
  <c r="P8" i="5"/>
  <c r="N9" i="5"/>
  <c r="B42" i="7" s="1"/>
  <c r="P9" i="5"/>
  <c r="D42" i="7" s="1"/>
  <c r="N10" i="5"/>
  <c r="P10" i="5"/>
  <c r="M26" i="8" s="1"/>
  <c r="N11" i="5"/>
  <c r="B44" i="7" s="1"/>
  <c r="P11" i="5"/>
  <c r="D44" i="7" s="1"/>
  <c r="N12" i="5"/>
  <c r="B45" i="7" s="1"/>
  <c r="P12" i="5"/>
  <c r="D45" i="7" s="1"/>
  <c r="P6" i="5"/>
  <c r="N6" i="5"/>
  <c r="E6" i="7"/>
  <c r="D6" i="7"/>
  <c r="B6" i="7"/>
  <c r="A6" i="7"/>
  <c r="H7" i="8" l="1"/>
  <c r="D11" i="8"/>
  <c r="G9" i="8"/>
  <c r="E6" i="8"/>
  <c r="G8" i="8"/>
  <c r="M28" i="8"/>
  <c r="B9" i="8"/>
  <c r="B12" i="8"/>
  <c r="M39" i="8"/>
  <c r="B11" i="8"/>
  <c r="H60" i="7"/>
  <c r="M27" i="8"/>
  <c r="D7" i="8"/>
  <c r="H11" i="8"/>
  <c r="C11" i="8"/>
  <c r="B55" i="7"/>
  <c r="E8" i="8"/>
  <c r="B8" i="8"/>
  <c r="B40" i="7"/>
  <c r="M35" i="8"/>
  <c r="M25" i="8"/>
  <c r="G7" i="8" s="1"/>
  <c r="E7" i="8"/>
  <c r="H9" i="8"/>
  <c r="G12" i="8"/>
  <c r="D10" i="8"/>
  <c r="B56" i="7"/>
  <c r="F8" i="8"/>
  <c r="H8" i="8"/>
  <c r="F12" i="8"/>
  <c r="F7" i="8"/>
  <c r="D9" i="8"/>
  <c r="M32" i="8"/>
  <c r="G10" i="8" s="1"/>
  <c r="H6" i="8"/>
  <c r="F9" i="8"/>
  <c r="C6" i="8"/>
  <c r="C9" i="8"/>
  <c r="E12" i="8"/>
  <c r="H58" i="7"/>
  <c r="G6" i="8"/>
  <c r="B7" i="8"/>
  <c r="C12" i="8"/>
  <c r="E10" i="8" l="1"/>
  <c r="C10" i="8"/>
  <c r="H10" i="8"/>
  <c r="D12" i="8"/>
  <c r="B10" i="8"/>
  <c r="D6" i="8"/>
</calcChain>
</file>

<file path=xl/sharedStrings.xml><?xml version="1.0" encoding="utf-8"?>
<sst xmlns="http://schemas.openxmlformats.org/spreadsheetml/2006/main" count="160" uniqueCount="29">
  <si>
    <t>Nummer</t>
  </si>
  <si>
    <t>Feld</t>
  </si>
  <si>
    <t>Zeit</t>
  </si>
  <si>
    <t>Mannschaft A</t>
  </si>
  <si>
    <t>Mannschaft B</t>
  </si>
  <si>
    <t>Schiedsrichter</t>
  </si>
  <si>
    <t>:</t>
  </si>
  <si>
    <t>Mannschaft</t>
  </si>
  <si>
    <t>ID</t>
  </si>
  <si>
    <t>Vorrunde</t>
  </si>
  <si>
    <t>Rückrunde</t>
  </si>
  <si>
    <t>Mannschaft markieren</t>
  </si>
  <si>
    <t>keine</t>
  </si>
  <si>
    <t>Feld 1</t>
  </si>
  <si>
    <t>Feld 2</t>
  </si>
  <si>
    <t>Spiel</t>
  </si>
  <si>
    <t>Spieltag</t>
  </si>
  <si>
    <t>TSV Rotkreuz 2</t>
  </si>
  <si>
    <t>TSV Rotkreuz 1</t>
  </si>
  <si>
    <t>STV Neuenkirch</t>
  </si>
  <si>
    <t>STV Root</t>
  </si>
  <si>
    <t>Satus Luzern</t>
  </si>
  <si>
    <t xml:space="preserve"> </t>
  </si>
  <si>
    <t>FBR Wollerau</t>
  </si>
  <si>
    <t>STV Weggis</t>
  </si>
  <si>
    <t>1. Spieltag, Wollerau, 02.05.2026, 11:00 Uhr</t>
  </si>
  <si>
    <t>2. Spieltag, Wollerau, 13.06.2026, 11:00 Uhr</t>
  </si>
  <si>
    <t>4. Spieltag, Root  22.08.2026, 11:00 Uhr</t>
  </si>
  <si>
    <t>3. Spieltag, Weggis, 27.06.2026, 11:00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</si>
</sst>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color indexed="16"/>
      <name val="Credit Suisse Type Light"/>
      <family val="2"/>
      <scheme val="minor"/>
    </font>
    <font>
      <b/>
      <sz val="10"/>
      <color rgb="FFFA7D00"/>
      <name val="Credit Suisse Type Light"/>
      <family val="2"/>
      <scheme val="minor"/>
    </font>
    <font>
      <b/>
      <sz val="10"/>
      <color theme="0"/>
      <name val="Credit Suisse Type Light"/>
      <family val="2"/>
      <scheme val="minor"/>
    </font>
    <font>
      <sz val="10"/>
      <color rgb="FF9C6500"/>
      <name val="Credit Suisse Type Light"/>
      <family val="2"/>
      <scheme val="minor"/>
    </font>
    <font>
      <sz val="10"/>
      <color rgb="FF9C0006"/>
      <name val="Credit Suisse Type Light"/>
      <family val="2"/>
      <scheme val="minor"/>
    </font>
    <font>
      <sz val="10"/>
      <color rgb="FF006100"/>
      <name val="Credit Suisse Type Light"/>
      <family val="2"/>
      <scheme val="minor"/>
    </font>
    <font>
      <b/>
      <sz val="10"/>
      <color rgb="FF3F3F3F"/>
      <name val="Credit Suisse Type Light"/>
      <family val="2"/>
      <scheme val="minor"/>
    </font>
    <font>
      <sz val="10"/>
      <color rgb="FFFF0000"/>
      <name val="Credit Suisse Type Light"/>
      <family val="2"/>
      <scheme val="minor"/>
    </font>
    <font>
      <sz val="10"/>
      <color theme="1"/>
      <name val="Credit Suisse Type Light"/>
      <family val="2"/>
      <scheme val="minor"/>
    </font>
    <font>
      <sz val="10"/>
      <color rgb="FFFA7D00"/>
      <name val="Credit Suisse Type Light"/>
      <family val="2"/>
      <scheme val="minor"/>
    </font>
    <font>
      <sz val="10"/>
      <color rgb="FF3F3F76"/>
      <name val="Credit Suisse Type Light"/>
      <family val="2"/>
      <scheme val="minor"/>
    </font>
    <font>
      <i/>
      <sz val="10"/>
      <color rgb="FF7F7F7F"/>
      <name val="Credit Suisse Type Light"/>
      <family val="2"/>
      <scheme val="minor"/>
    </font>
    <font>
      <b/>
      <sz val="10"/>
      <name val="Credit Suisse Type Light"/>
      <family val="2"/>
      <scheme val="minor"/>
    </font>
    <font>
      <b/>
      <sz val="10"/>
      <color theme="0" tint="-0.34998626667073579"/>
      <name val="Credit Suisse Type Light"/>
      <family val="2"/>
      <scheme val="minor"/>
    </font>
    <font>
      <b/>
      <sz val="10"/>
      <color theme="1"/>
      <name val="Credit Suisse Type Light"/>
      <family val="2"/>
      <scheme val="minor"/>
    </font>
    <font>
      <b/>
      <sz val="14"/>
      <name val="Credit Suisse Type Light"/>
      <family val="2"/>
      <scheme val="major"/>
    </font>
    <font>
      <b/>
      <sz val="10"/>
      <color indexed="16"/>
      <name val="Credit Suisse Type Light"/>
      <family val="2"/>
      <scheme val="minor"/>
    </font>
    <font>
      <b/>
      <sz val="14"/>
      <color indexed="16"/>
      <name val="Credit Suisse Type Light"/>
      <family val="2"/>
      <scheme val="minor"/>
    </font>
    <font>
      <b/>
      <sz val="14"/>
      <color indexed="16"/>
      <name val="Arial"/>
      <family val="2"/>
    </font>
    <font>
      <b/>
      <sz val="12"/>
      <color indexed="16"/>
      <name val="Arial"/>
      <family val="2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u/>
      <sz val="10"/>
      <color theme="10"/>
      <name val="Credit Suisse Type Light"/>
      <family val="2"/>
      <scheme val="minor"/>
    </font>
    <font>
      <u/>
      <sz val="10"/>
      <color theme="11"/>
      <name val="Credit Suisse Type Light"/>
      <family val="2"/>
      <scheme val="minor"/>
    </font>
    <font>
      <sz val="8"/>
      <name val="Credit Suisse Type Light"/>
      <family val="2"/>
      <scheme val="minor"/>
    </font>
    <font>
      <strike/>
      <sz val="10"/>
      <color indexed="16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4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rgb="FFC00000"/>
      </left>
      <right style="thin">
        <color theme="0"/>
      </right>
      <top style="thick">
        <color rgb="FFC00000"/>
      </top>
      <bottom style="thick">
        <color rgb="FFC00000"/>
      </bottom>
      <diagonal/>
    </border>
    <border>
      <left style="thin">
        <color theme="0"/>
      </left>
      <right style="thin">
        <color theme="0"/>
      </right>
      <top style="thick">
        <color rgb="FFC00000"/>
      </top>
      <bottom style="thick">
        <color rgb="FFC00000"/>
      </bottom>
      <diagonal/>
    </border>
    <border>
      <left style="thin">
        <color theme="0"/>
      </left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98">
    <xf numFmtId="0" fontId="0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4" fillId="3" borderId="0" applyNumberFormat="0" applyBorder="0" applyAlignment="0" applyProtection="0"/>
    <xf numFmtId="0" fontId="3" fillId="4" borderId="0" applyNumberFormat="0" applyBorder="0" applyAlignment="0" applyProtection="0"/>
    <xf numFmtId="0" fontId="10" fillId="5" borderId="1" applyNumberFormat="0" applyAlignment="0" applyProtection="0"/>
    <xf numFmtId="0" fontId="6" fillId="6" borderId="2" applyNumberFormat="0" applyAlignment="0" applyProtection="0"/>
    <xf numFmtId="0" fontId="1" fillId="6" borderId="1" applyNumberFormat="0" applyAlignment="0" applyProtection="0"/>
    <xf numFmtId="0" fontId="9" fillId="0" borderId="3" applyNumberFormat="0" applyFill="0" applyAlignment="0" applyProtection="0"/>
    <xf numFmtId="0" fontId="2" fillId="7" borderId="4" applyNumberFormat="0" applyAlignment="0" applyProtection="0"/>
    <xf numFmtId="0" fontId="7" fillId="0" borderId="0" applyNumberFormat="0" applyFill="0" applyBorder="0" applyAlignment="0" applyProtection="0"/>
    <xf numFmtId="0" fontId="8" fillId="8" borderId="5" applyNumberFormat="0" applyAlignment="0" applyProtection="0"/>
    <xf numFmtId="0" fontId="11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44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20" fontId="0" fillId="0" borderId="0" xfId="0" applyNumberForma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0" fontId="18" fillId="9" borderId="0" xfId="0" applyFont="1" applyFill="1" applyAlignment="1">
      <alignment horizontal="left"/>
    </xf>
    <xf numFmtId="0" fontId="18" fillId="9" borderId="0" xfId="0" applyFont="1" applyFill="1"/>
    <xf numFmtId="0" fontId="18" fillId="9" borderId="0" xfId="0" applyFont="1" applyFill="1" applyAlignment="1">
      <alignment horizontal="center"/>
    </xf>
    <xf numFmtId="0" fontId="18" fillId="10" borderId="0" xfId="0" applyFont="1" applyFill="1"/>
    <xf numFmtId="0" fontId="19" fillId="9" borderId="0" xfId="0" applyFont="1" applyFill="1" applyAlignment="1">
      <alignment horizontal="left"/>
    </xf>
    <xf numFmtId="0" fontId="19" fillId="9" borderId="0" xfId="0" applyFont="1" applyFill="1"/>
    <xf numFmtId="0" fontId="19" fillId="9" borderId="0" xfId="0" applyFont="1" applyFill="1" applyAlignment="1">
      <alignment horizontal="center"/>
    </xf>
    <xf numFmtId="0" fontId="20" fillId="11" borderId="9" xfId="0" applyFont="1" applyFill="1" applyBorder="1" applyAlignment="1">
      <alignment horizontal="left"/>
    </xf>
    <xf numFmtId="0" fontId="20" fillId="11" borderId="9" xfId="0" applyFont="1" applyFill="1" applyBorder="1"/>
    <xf numFmtId="0" fontId="20" fillId="11" borderId="9" xfId="0" applyFont="1" applyFill="1" applyBorder="1" applyAlignment="1">
      <alignment horizontal="center"/>
    </xf>
    <xf numFmtId="0" fontId="20" fillId="9" borderId="0" xfId="0" applyFont="1" applyFill="1"/>
    <xf numFmtId="0" fontId="21" fillId="12" borderId="9" xfId="0" applyFont="1" applyFill="1" applyBorder="1" applyAlignment="1">
      <alignment horizontal="left"/>
    </xf>
    <xf numFmtId="0" fontId="21" fillId="12" borderId="9" xfId="0" applyFont="1" applyFill="1" applyBorder="1"/>
    <xf numFmtId="0" fontId="21" fillId="12" borderId="9" xfId="0" applyFont="1" applyFill="1" applyBorder="1" applyAlignment="1">
      <alignment horizontal="center"/>
    </xf>
    <xf numFmtId="0" fontId="21" fillId="9" borderId="0" xfId="0" applyFont="1" applyFill="1"/>
    <xf numFmtId="0" fontId="21" fillId="9" borderId="9" xfId="0" applyFont="1" applyFill="1" applyBorder="1" applyAlignment="1">
      <alignment horizontal="left"/>
    </xf>
    <xf numFmtId="0" fontId="21" fillId="9" borderId="9" xfId="0" applyFont="1" applyFill="1" applyBorder="1"/>
    <xf numFmtId="0" fontId="21" fillId="9" borderId="9" xfId="0" applyFont="1" applyFill="1" applyBorder="1" applyAlignment="1">
      <alignment horizontal="center"/>
    </xf>
    <xf numFmtId="0" fontId="21" fillId="9" borderId="0" xfId="0" applyFont="1" applyFill="1" applyAlignment="1">
      <alignment horizontal="left"/>
    </xf>
    <xf numFmtId="0" fontId="21" fillId="9" borderId="0" xfId="0" applyFont="1" applyFill="1" applyAlignment="1">
      <alignment horizontal="center"/>
    </xf>
    <xf numFmtId="0" fontId="21" fillId="13" borderId="10" xfId="0" applyFont="1" applyFill="1" applyBorder="1" applyAlignment="1">
      <alignment horizontal="left"/>
    </xf>
    <xf numFmtId="0" fontId="21" fillId="13" borderId="11" xfId="0" applyFont="1" applyFill="1" applyBorder="1"/>
    <xf numFmtId="0" fontId="21" fillId="13" borderId="11" xfId="0" applyFont="1" applyFill="1" applyBorder="1" applyAlignment="1">
      <alignment horizontal="center"/>
    </xf>
    <xf numFmtId="0" fontId="21" fillId="13" borderId="12" xfId="0" applyFont="1" applyFill="1" applyBorder="1"/>
    <xf numFmtId="0" fontId="20" fillId="9" borderId="0" xfId="0" applyFont="1" applyFill="1" applyAlignment="1">
      <alignment horizontal="center"/>
    </xf>
    <xf numFmtId="0" fontId="0" fillId="14" borderId="0" xfId="0" applyFill="1" applyAlignment="1">
      <alignment horizontal="center"/>
    </xf>
    <xf numFmtId="0" fontId="21" fillId="12" borderId="13" xfId="0" applyFont="1" applyFill="1" applyBorder="1" applyAlignment="1">
      <alignment horizontal="left"/>
    </xf>
    <xf numFmtId="0" fontId="21" fillId="12" borderId="13" xfId="0" applyFont="1" applyFill="1" applyBorder="1"/>
    <xf numFmtId="0" fontId="21" fillId="12" borderId="13" xfId="0" applyFont="1" applyFill="1" applyBorder="1" applyAlignment="1">
      <alignment horizontal="center"/>
    </xf>
    <xf numFmtId="0" fontId="21" fillId="9" borderId="14" xfId="0" applyFont="1" applyFill="1" applyBorder="1" applyAlignment="1">
      <alignment horizontal="left"/>
    </xf>
    <xf numFmtId="0" fontId="21" fillId="9" borderId="15" xfId="0" applyFont="1" applyFill="1" applyBorder="1"/>
    <xf numFmtId="0" fontId="21" fillId="9" borderId="15" xfId="0" applyFont="1" applyFill="1" applyBorder="1" applyAlignment="1">
      <alignment horizontal="center"/>
    </xf>
    <xf numFmtId="0" fontId="21" fillId="9" borderId="16" xfId="0" applyFont="1" applyFill="1" applyBorder="1"/>
    <xf numFmtId="0" fontId="25" fillId="15" borderId="9" xfId="0" applyFont="1" applyFill="1" applyBorder="1" applyAlignment="1">
      <alignment horizontal="left"/>
    </xf>
    <xf numFmtId="0" fontId="25" fillId="15" borderId="9" xfId="0" applyFont="1" applyFill="1" applyBorder="1"/>
    <xf numFmtId="0" fontId="25" fillId="15" borderId="9" xfId="0" applyFont="1" applyFill="1" applyBorder="1" applyAlignment="1">
      <alignment horizontal="center"/>
    </xf>
  </cellXfs>
  <cellStyles count="98">
    <cellStyle name="Ausgabe" xfId="9" builtinId="21" customBuiltin="1"/>
    <cellStyle name="Berechnung" xfId="10" builtinId="22" customBuiltin="1"/>
    <cellStyle name="Besuchter Hyperlink" xfId="19" builtinId="9" hidden="1"/>
    <cellStyle name="Besuchter Hyperlink" xfId="21" builtinId="9" hidden="1"/>
    <cellStyle name="Besuchter Hyperlink" xfId="23" builtinId="9" hidden="1"/>
    <cellStyle name="Besuchter Hyperlink" xfId="25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Eingabe" xfId="8" builtinId="20" customBuiltin="1"/>
    <cellStyle name="Ergebnis" xfId="16" builtinId="25" customBuiltin="1"/>
    <cellStyle name="Erklärender Text" xfId="15" builtinId="53" customBuiltin="1"/>
    <cellStyle name="Gut" xfId="5" builtinId="26" customBuilti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Neutral" xfId="7" builtinId="28" customBuiltin="1"/>
    <cellStyle name="Notiz" xfId="14" builtinId="10" customBuiltin="1"/>
    <cellStyle name="Schlecht" xfId="6" builtinId="27" customBuiltin="1"/>
    <cellStyle name="Standard" xfId="0" builtinId="0" customBuiltin="1"/>
    <cellStyle name="Überschrift" xfId="17" builtinId="15" customBuiltin="1"/>
    <cellStyle name="Überschrift 1" xfId="1" builtinId="16" customBuiltin="1"/>
    <cellStyle name="Überschrift 2" xfId="2" builtinId="17" customBuiltin="1"/>
    <cellStyle name="Überschrift 3" xfId="3" builtinId="18" customBuiltin="1"/>
    <cellStyle name="Überschrift 4" xfId="4" builtinId="19" customBuiltin="1"/>
    <cellStyle name="Verknüpfte Zelle" xfId="11" builtinId="24" customBuiltin="1"/>
    <cellStyle name="Warnender Text" xfId="13" builtinId="11" customBuiltin="1"/>
    <cellStyle name="Zelle überprüfen" xfId="12" builtinId="23" customBuiltin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3868"/>
      <rgbColor rgb="000000FF"/>
      <rgbColor rgb="00255B89"/>
      <rgbColor rgb="00BE92C5"/>
      <rgbColor rgb="00F49C3E"/>
      <rgbColor rgb="00A7E0F4"/>
      <rgbColor rgb="007898B3"/>
      <rgbColor rgb="00A6CB95"/>
      <rgbColor rgb="00000000"/>
      <rgbColor rgb="0092499E"/>
      <rgbColor rgb="00C8C1BC"/>
      <rgbColor rgb="006CCBED"/>
      <rgbColor rgb="00FFD251"/>
      <rgbColor rgb="006AA94E"/>
      <rgbColor rgb="00C8C1BC"/>
      <rgbColor rgb="00C8C1BC"/>
      <rgbColor rgb="00255B89"/>
      <rgbColor rgb="0091867E"/>
      <rgbColor rgb="009D0E2D"/>
      <rgbColor rgb="006CCBED"/>
      <rgbColor rgb="0092499E"/>
      <rgbColor rgb="00C8C1BC"/>
      <rgbColor rgb="006AA94E"/>
      <rgbColor rgb="00F49C3E"/>
      <rgbColor rgb="007898B3"/>
      <rgbColor rgb="00DE7572"/>
      <rgbColor rgb="00A7E0F4"/>
      <rgbColor rgb="00BE92C5"/>
      <rgbColor rgb="00F8C48B"/>
      <rgbColor rgb="00A6CB95"/>
      <rgbColor rgb="00FFDD7D"/>
      <rgbColor rgb="00FFC726"/>
      <rgbColor rgb="00F8C48B"/>
      <rgbColor rgb="00C3DDB8"/>
      <rgbColor rgb="00D3B6D8"/>
      <rgbColor rgb="00C4EAF8"/>
      <rgbColor rgb="00FBD7B2"/>
      <rgbColor rgb="00B2C2D1"/>
      <rgbColor rgb="00FFE9A8"/>
      <rgbColor rgb="00EBB7B6"/>
      <rgbColor rgb="00F6B065"/>
      <rgbColor rgb="0088BA71"/>
      <rgbColor rgb="0089D5F1"/>
      <rgbColor rgb="00DE7572"/>
      <rgbColor rgb="00C23841"/>
      <rgbColor rgb="00FFFFFF"/>
      <rgbColor rgb="00FFC726"/>
      <rgbColor rgb="00FFFFFF"/>
      <rgbColor rgb="00E3DFDB"/>
      <rgbColor rgb="00A86DB1"/>
      <rgbColor rgb="00F5F1EF"/>
      <rgbColor rgb="00FFFFFF"/>
      <rgbColor rgb="009D0E2D"/>
      <rgbColor rgb="00FFDD7D"/>
      <rgbColor rgb="00AAA19A"/>
      <rgbColor rgb="0091867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CS 1">
  <a:themeElements>
    <a:clrScheme name="CS_PitchSuite">
      <a:dk1>
        <a:srgbClr val="000000"/>
      </a:dk1>
      <a:lt1>
        <a:srgbClr val="FFFFFF"/>
      </a:lt1>
      <a:dk2>
        <a:srgbClr val="7898B3"/>
      </a:dk2>
      <a:lt2>
        <a:srgbClr val="EEECE1"/>
      </a:lt2>
      <a:accent1>
        <a:srgbClr val="003868"/>
      </a:accent1>
      <a:accent2>
        <a:srgbClr val="AAA19A"/>
      </a:accent2>
      <a:accent3>
        <a:srgbClr val="DBEBEF"/>
      </a:accent3>
      <a:accent4>
        <a:srgbClr val="56A2B9"/>
      </a:accent4>
      <a:accent5>
        <a:srgbClr val="C8C1BC"/>
      </a:accent5>
      <a:accent6>
        <a:srgbClr val="255B89"/>
      </a:accent6>
      <a:hlink>
        <a:srgbClr val="0000FF"/>
      </a:hlink>
      <a:folHlink>
        <a:srgbClr val="800080"/>
      </a:folHlink>
    </a:clrScheme>
    <a:fontScheme name="CS 1">
      <a:majorFont>
        <a:latin typeface="Credit Suisse Type Light"/>
        <a:ea typeface=""/>
        <a:cs typeface=""/>
        <a:font script="Kore" typeface="Credit Suisse Type Kor Roman"/>
        <a:font script="Arab" typeface="Credit Suisse Type Arabic Light"/>
        <a:font script="Cyrl" typeface="Credit Suisse Type Light"/>
        <a:font script="Deva" typeface="Credit Suisse Type Deva Light"/>
        <a:font script="Grek" typeface="Credit Suisse Type Light"/>
        <a:font script="Hans" typeface="Credit Suisse Type SCh Light"/>
        <a:font script="Hant" typeface="Credit Suisse Type TCh Light"/>
        <a:font script="Jpan" typeface="Credit Suisse Type Jap Light"/>
        <a:font script="Thai" typeface="Credit Suisse Type Thai Light"/>
      </a:majorFont>
      <a:minorFont>
        <a:latin typeface="Credit Suisse Type Light"/>
        <a:ea typeface=""/>
        <a:cs typeface=""/>
        <a:font script="Kore" typeface="Credit Suisse Type Kor Roman"/>
        <a:font script="Arab" typeface="Credit Suisse Type Arabic Light"/>
        <a:font script="Cyrl" typeface="Credit Suisse Type Light"/>
        <a:font script="Deva" typeface="Credit Suisse Type Deva Light"/>
        <a:font script="Grek" typeface="Credit Suisse Type Light"/>
        <a:font script="Hans" typeface="Credit Suisse Type SCh Light"/>
        <a:font script="Hant" typeface="Credit Suisse Type TCh Light"/>
        <a:font script="Jpan" typeface="Credit Suisse Type Jap Light"/>
        <a:font script="Thai" typeface="Credit Suisse Type Thai Light"/>
      </a:minorFont>
    </a:fontScheme>
    <a:fmtScheme name="Coutur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8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90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xmlns="" w="9525" cmpd="sng">
              <a:solidFill>
                <a:schemeClr val="lt1">
                  <a:shade val="50000"/>
                </a:schemeClr>
              </a:solidFill>
            </a14:hiddenLine>
          </a:ext>
        </a:extLst>
      </a:spPr>
      <a:bodyPr vertOverflow="clip" horzOverflow="clip" vert="horz" rtlCol="0" anchor="t"/>
      <a:lstStyle>
        <a:defPPr>
          <a:defRPr sz="1000">
            <a:latin typeface="Credit Suisse Type Ligh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custClrLst>
    <a:custClr name="Purple 1">
      <a:srgbClr val="92499E"/>
    </a:custClr>
    <a:custClr name="Green 1">
      <a:srgbClr val="898000"/>
    </a:custClr>
    <a:custClr name="Yellow 1">
      <a:srgbClr val="FFC726"/>
    </a:custClr>
    <a:custClr name="Orange 1">
      <a:srgbClr val="F49C3E"/>
    </a:custClr>
    <a:custClr name="Red 1">
      <a:srgbClr val="9D0E2D"/>
    </a:custClr>
    <a:custClr name="Purple 2">
      <a:srgbClr val="A86DB1"/>
    </a:custClr>
    <a:custClr name="Green 2">
      <a:srgbClr val="B1A82F"/>
    </a:custClr>
    <a:custClr name="Yellow 2">
      <a:srgbClr val="FFD251"/>
    </a:custClr>
    <a:custClr name="Orange 2">
      <a:srgbClr val="F6B065"/>
    </a:custClr>
    <a:custClr name="Red 2">
      <a:srgbClr val="C23841"/>
    </a:custClr>
    <a:custClr name="Purple 3">
      <a:srgbClr val="BE92C5"/>
    </a:custClr>
    <a:custClr name="Green 3">
      <a:srgbClr val="D7D17B"/>
    </a:custClr>
    <a:custClr name="Yellow 3">
      <a:srgbClr val="FFDD7D"/>
    </a:custClr>
    <a:custClr name="Orange 3">
      <a:srgbClr val="F8C48B"/>
    </a:custClr>
    <a:custClr name="Red 3">
      <a:srgbClr val="DE7572"/>
    </a:custClr>
    <a:custClr name="Purple 4">
      <a:srgbClr val="D3B6D8"/>
    </a:custClr>
    <a:custClr name="Green 4">
      <a:srgbClr val="E9E6B9"/>
    </a:custClr>
    <a:custClr name="Yellow 4">
      <a:srgbClr val="FFE9A8"/>
    </a:custClr>
    <a:custClr name="Orange 4">
      <a:srgbClr val="FBD7B2"/>
    </a:custClr>
    <a:custClr name="Red 4">
      <a:srgbClr val="EBB7B6"/>
    </a:custClr>
  </a:custClr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activeCell="C4" sqref="C4"/>
    </sheetView>
  </sheetViews>
  <sheetFormatPr baseColWidth="10" defaultRowHeight="13"/>
  <cols>
    <col min="1" max="1" width="2.83203125" bestFit="1" customWidth="1"/>
    <col min="2" max="2" width="17.33203125" bestFit="1" customWidth="1"/>
  </cols>
  <sheetData>
    <row r="1" spans="1:2" s="1" customFormat="1">
      <c r="A1" s="1" t="s">
        <v>8</v>
      </c>
      <c r="B1" s="1" t="s">
        <v>7</v>
      </c>
    </row>
    <row r="2" spans="1:2">
      <c r="A2">
        <v>1</v>
      </c>
      <c r="B2" t="s">
        <v>23</v>
      </c>
    </row>
    <row r="3" spans="1:2">
      <c r="A3">
        <v>2</v>
      </c>
      <c r="B3" t="s">
        <v>19</v>
      </c>
    </row>
    <row r="4" spans="1:2">
      <c r="A4">
        <v>3</v>
      </c>
      <c r="B4" t="s">
        <v>18</v>
      </c>
    </row>
    <row r="5" spans="1:2">
      <c r="A5">
        <v>4</v>
      </c>
      <c r="B5" t="s">
        <v>24</v>
      </c>
    </row>
    <row r="6" spans="1:2">
      <c r="A6">
        <v>5</v>
      </c>
      <c r="B6" t="s">
        <v>17</v>
      </c>
    </row>
    <row r="7" spans="1:2">
      <c r="A7">
        <v>6</v>
      </c>
      <c r="B7" t="s">
        <v>20</v>
      </c>
    </row>
    <row r="8" spans="1:2">
      <c r="A8">
        <v>7</v>
      </c>
      <c r="B8" t="s">
        <v>21</v>
      </c>
    </row>
    <row r="9" spans="1:2">
      <c r="B9" t="s">
        <v>12</v>
      </c>
    </row>
  </sheetData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"/>
  <sheetViews>
    <sheetView workbookViewId="0">
      <selection activeCell="T15" sqref="T15"/>
    </sheetView>
  </sheetViews>
  <sheetFormatPr baseColWidth="10" defaultRowHeight="13"/>
  <cols>
    <col min="1" max="2" width="8.1640625" style="2" bestFit="1" customWidth="1"/>
    <col min="3" max="3" width="4.33203125" style="2" bestFit="1" customWidth="1"/>
    <col min="4" max="4" width="7.83203125" style="2" customWidth="1"/>
    <col min="5" max="5" width="12.6640625" style="2" bestFit="1" customWidth="1"/>
    <col min="6" max="6" width="1.6640625" style="2" bestFit="1" customWidth="1"/>
    <col min="7" max="7" width="12.33203125" style="2" bestFit="1" customWidth="1"/>
    <col min="8" max="8" width="12.83203125" style="2" bestFit="1" customWidth="1"/>
    <col min="10" max="10" width="8.1640625" style="2" bestFit="1" customWidth="1"/>
    <col min="11" max="11" width="8.1640625" bestFit="1" customWidth="1"/>
    <col min="12" max="12" width="4.33203125" bestFit="1" customWidth="1"/>
    <col min="13" max="13" width="7.1640625" customWidth="1"/>
    <col min="14" max="14" width="12.6640625" bestFit="1" customWidth="1"/>
    <col min="15" max="15" width="1.6640625" bestFit="1" customWidth="1"/>
    <col min="16" max="16" width="12.33203125" bestFit="1" customWidth="1"/>
    <col min="17" max="17" width="12.83203125" bestFit="1" customWidth="1"/>
  </cols>
  <sheetData>
    <row r="1" spans="1:17" s="7" customFormat="1" ht="18">
      <c r="A1" s="5" t="s">
        <v>9</v>
      </c>
      <c r="B1" s="5"/>
      <c r="C1" s="6"/>
      <c r="D1" s="6"/>
      <c r="E1" s="6"/>
      <c r="F1" s="6"/>
      <c r="G1" s="6"/>
      <c r="H1" s="6"/>
      <c r="J1" s="5" t="s">
        <v>10</v>
      </c>
      <c r="K1" s="5"/>
    </row>
    <row r="5" spans="1:17" s="1" customFormat="1">
      <c r="A5" s="3" t="s">
        <v>16</v>
      </c>
      <c r="B5" s="3" t="s">
        <v>0</v>
      </c>
      <c r="C5" s="3" t="s">
        <v>1</v>
      </c>
      <c r="D5" s="3" t="s">
        <v>2</v>
      </c>
      <c r="E5" s="3" t="s">
        <v>3</v>
      </c>
      <c r="F5" s="3"/>
      <c r="G5" s="3" t="s">
        <v>4</v>
      </c>
      <c r="H5" s="3" t="s">
        <v>5</v>
      </c>
      <c r="J5" s="3" t="s">
        <v>16</v>
      </c>
      <c r="K5" s="3" t="s">
        <v>0</v>
      </c>
      <c r="L5" s="3" t="s">
        <v>1</v>
      </c>
      <c r="M5" s="3" t="s">
        <v>2</v>
      </c>
      <c r="N5" s="3" t="s">
        <v>3</v>
      </c>
      <c r="O5" s="3"/>
      <c r="P5" s="3" t="s">
        <v>4</v>
      </c>
      <c r="Q5" s="3" t="s">
        <v>5</v>
      </c>
    </row>
    <row r="6" spans="1:17">
      <c r="A6" s="2">
        <v>1</v>
      </c>
      <c r="B6" s="2">
        <v>1</v>
      </c>
      <c r="C6" s="2">
        <v>1</v>
      </c>
      <c r="D6" s="4"/>
      <c r="E6" s="2">
        <v>3</v>
      </c>
      <c r="F6" s="2" t="s">
        <v>6</v>
      </c>
      <c r="G6" s="2">
        <v>5</v>
      </c>
      <c r="H6" s="2">
        <v>7</v>
      </c>
      <c r="J6" s="2">
        <v>3</v>
      </c>
      <c r="K6" s="2">
        <f>B6+21</f>
        <v>22</v>
      </c>
      <c r="L6" s="2">
        <f>C16</f>
        <v>1</v>
      </c>
      <c r="M6" s="4"/>
      <c r="N6" s="2">
        <f>G6</f>
        <v>5</v>
      </c>
      <c r="O6" s="2" t="s">
        <v>6</v>
      </c>
      <c r="P6" s="2">
        <f>E6</f>
        <v>3</v>
      </c>
      <c r="Q6" s="2">
        <v>7</v>
      </c>
    </row>
    <row r="7" spans="1:17">
      <c r="A7" s="2">
        <v>1</v>
      </c>
      <c r="B7" s="2">
        <v>2</v>
      </c>
      <c r="C7" s="2">
        <v>1</v>
      </c>
      <c r="E7" s="2">
        <v>7</v>
      </c>
      <c r="F7" s="2" t="s">
        <v>6</v>
      </c>
      <c r="G7" s="2">
        <v>2</v>
      </c>
      <c r="H7" s="2">
        <v>3</v>
      </c>
      <c r="J7" s="2">
        <v>3</v>
      </c>
      <c r="K7" s="2">
        <f t="shared" ref="K7:K16" si="0">B7+21</f>
        <v>23</v>
      </c>
      <c r="L7" s="2">
        <f t="shared" ref="L7:L16" si="1">C17</f>
        <v>1</v>
      </c>
      <c r="M7" s="2"/>
      <c r="N7" s="2">
        <f t="shared" ref="N7:N26" si="2">G7</f>
        <v>2</v>
      </c>
      <c r="O7" s="2" t="s">
        <v>6</v>
      </c>
      <c r="P7" s="2">
        <f t="shared" ref="P7:P26" si="3">E7</f>
        <v>7</v>
      </c>
      <c r="Q7" s="2">
        <v>3</v>
      </c>
    </row>
    <row r="8" spans="1:17">
      <c r="A8" s="2">
        <v>1</v>
      </c>
      <c r="B8" s="2">
        <v>4</v>
      </c>
      <c r="C8" s="2">
        <v>1</v>
      </c>
      <c r="E8" s="2">
        <v>3</v>
      </c>
      <c r="F8" s="2" t="s">
        <v>6</v>
      </c>
      <c r="G8" s="2">
        <v>4</v>
      </c>
      <c r="H8" s="2">
        <v>6</v>
      </c>
      <c r="J8" s="2">
        <v>3</v>
      </c>
      <c r="K8" s="2">
        <f t="shared" si="0"/>
        <v>25</v>
      </c>
      <c r="L8" s="2">
        <f t="shared" si="1"/>
        <v>1</v>
      </c>
      <c r="M8" s="2"/>
      <c r="N8" s="2">
        <f t="shared" si="2"/>
        <v>4</v>
      </c>
      <c r="O8" s="2" t="s">
        <v>6</v>
      </c>
      <c r="P8" s="2">
        <f t="shared" si="3"/>
        <v>3</v>
      </c>
      <c r="Q8" s="2">
        <v>6</v>
      </c>
    </row>
    <row r="9" spans="1:17">
      <c r="A9" s="2">
        <v>1</v>
      </c>
      <c r="B9" s="2">
        <v>5</v>
      </c>
      <c r="C9" s="2">
        <v>1</v>
      </c>
      <c r="E9" s="2">
        <v>2</v>
      </c>
      <c r="F9" s="2" t="s">
        <v>6</v>
      </c>
      <c r="G9" s="2">
        <v>5</v>
      </c>
      <c r="H9" s="2">
        <v>3</v>
      </c>
      <c r="J9" s="2">
        <v>3</v>
      </c>
      <c r="K9" s="2">
        <f t="shared" si="0"/>
        <v>26</v>
      </c>
      <c r="L9" s="2">
        <f t="shared" si="1"/>
        <v>1</v>
      </c>
      <c r="M9" s="2"/>
      <c r="N9" s="2">
        <f t="shared" si="2"/>
        <v>5</v>
      </c>
      <c r="O9" s="2" t="s">
        <v>6</v>
      </c>
      <c r="P9" s="2">
        <f t="shared" si="3"/>
        <v>2</v>
      </c>
      <c r="Q9" s="2">
        <v>3</v>
      </c>
    </row>
    <row r="10" spans="1:17">
      <c r="A10" s="2">
        <v>1</v>
      </c>
      <c r="B10" s="2">
        <v>7</v>
      </c>
      <c r="C10" s="2">
        <v>1</v>
      </c>
      <c r="E10" s="2">
        <v>6</v>
      </c>
      <c r="F10" s="2" t="s">
        <v>6</v>
      </c>
      <c r="G10" s="2">
        <v>4</v>
      </c>
      <c r="H10" s="2">
        <v>2</v>
      </c>
      <c r="J10" s="2">
        <v>3</v>
      </c>
      <c r="K10" s="2">
        <f t="shared" si="0"/>
        <v>28</v>
      </c>
      <c r="L10" s="2">
        <f t="shared" si="1"/>
        <v>1</v>
      </c>
      <c r="M10" s="2"/>
      <c r="N10" s="2">
        <f t="shared" si="2"/>
        <v>4</v>
      </c>
      <c r="O10" s="2" t="s">
        <v>6</v>
      </c>
      <c r="P10" s="2">
        <f t="shared" si="3"/>
        <v>6</v>
      </c>
      <c r="Q10" s="2">
        <v>2</v>
      </c>
    </row>
    <row r="11" spans="1:17">
      <c r="A11" s="2">
        <v>1</v>
      </c>
      <c r="B11" s="2">
        <v>8</v>
      </c>
      <c r="C11" s="2">
        <v>1</v>
      </c>
      <c r="E11" s="2">
        <v>3</v>
      </c>
      <c r="F11" s="2" t="s">
        <v>6</v>
      </c>
      <c r="G11" s="2">
        <v>2</v>
      </c>
      <c r="H11" s="2">
        <v>7</v>
      </c>
      <c r="J11" s="2">
        <v>3</v>
      </c>
      <c r="K11" s="2">
        <f t="shared" si="0"/>
        <v>29</v>
      </c>
      <c r="L11" s="2">
        <f t="shared" si="1"/>
        <v>1</v>
      </c>
      <c r="M11" s="2"/>
      <c r="N11" s="2">
        <f t="shared" si="2"/>
        <v>2</v>
      </c>
      <c r="O11" s="2" t="s">
        <v>6</v>
      </c>
      <c r="P11" s="2">
        <f t="shared" si="3"/>
        <v>3</v>
      </c>
      <c r="Q11" s="2">
        <v>5</v>
      </c>
    </row>
    <row r="12" spans="1:17">
      <c r="A12" s="2">
        <v>1</v>
      </c>
      <c r="B12" s="2">
        <v>10</v>
      </c>
      <c r="C12" s="2">
        <v>1</v>
      </c>
      <c r="E12" s="2">
        <v>7</v>
      </c>
      <c r="F12" s="2" t="s">
        <v>6</v>
      </c>
      <c r="G12" s="2">
        <v>4</v>
      </c>
      <c r="H12" s="2">
        <v>2</v>
      </c>
      <c r="J12" s="2">
        <v>3</v>
      </c>
      <c r="K12" s="2">
        <f t="shared" si="0"/>
        <v>31</v>
      </c>
      <c r="L12" s="2">
        <f t="shared" si="1"/>
        <v>2</v>
      </c>
      <c r="M12" s="2"/>
      <c r="N12" s="2">
        <f t="shared" si="2"/>
        <v>4</v>
      </c>
      <c r="O12" s="2" t="s">
        <v>6</v>
      </c>
      <c r="P12" s="2">
        <f t="shared" si="3"/>
        <v>7</v>
      </c>
      <c r="Q12" s="2">
        <v>1</v>
      </c>
    </row>
    <row r="13" spans="1:17">
      <c r="A13" s="2">
        <v>1</v>
      </c>
      <c r="B13" s="2">
        <v>3</v>
      </c>
      <c r="C13" s="2">
        <v>2</v>
      </c>
      <c r="D13" s="4"/>
      <c r="E13" s="2">
        <v>6</v>
      </c>
      <c r="F13" s="2" t="s">
        <v>6</v>
      </c>
      <c r="G13" s="2">
        <v>1</v>
      </c>
      <c r="H13" s="2">
        <v>5</v>
      </c>
      <c r="J13" s="2">
        <v>3</v>
      </c>
      <c r="K13" s="2">
        <f t="shared" si="0"/>
        <v>24</v>
      </c>
      <c r="L13" s="2">
        <f t="shared" si="1"/>
        <v>2</v>
      </c>
      <c r="M13" s="4"/>
      <c r="N13" s="2">
        <f t="shared" si="2"/>
        <v>1</v>
      </c>
      <c r="O13" s="2" t="s">
        <v>6</v>
      </c>
      <c r="P13" s="2">
        <f t="shared" si="3"/>
        <v>6</v>
      </c>
      <c r="Q13" s="2">
        <v>2</v>
      </c>
    </row>
    <row r="14" spans="1:17">
      <c r="A14" s="2">
        <v>1</v>
      </c>
      <c r="B14" s="2">
        <v>6</v>
      </c>
      <c r="C14" s="2">
        <v>2</v>
      </c>
      <c r="E14" s="2">
        <v>7</v>
      </c>
      <c r="F14" s="2" t="s">
        <v>6</v>
      </c>
      <c r="G14" s="2">
        <v>1</v>
      </c>
      <c r="H14" s="2">
        <v>4</v>
      </c>
      <c r="J14" s="2">
        <v>3</v>
      </c>
      <c r="K14" s="2">
        <f t="shared" si="0"/>
        <v>27</v>
      </c>
      <c r="L14" s="2">
        <f t="shared" si="1"/>
        <v>2</v>
      </c>
      <c r="M14" s="2"/>
      <c r="N14" s="2">
        <f t="shared" si="2"/>
        <v>1</v>
      </c>
      <c r="O14" s="2" t="s">
        <v>6</v>
      </c>
      <c r="P14" s="2">
        <f t="shared" si="3"/>
        <v>7</v>
      </c>
      <c r="Q14" s="2">
        <v>5</v>
      </c>
    </row>
    <row r="15" spans="1:17">
      <c r="A15" s="2">
        <v>1</v>
      </c>
      <c r="B15" s="2">
        <v>9</v>
      </c>
      <c r="C15" s="2">
        <v>2</v>
      </c>
      <c r="E15" s="2">
        <v>1</v>
      </c>
      <c r="F15" s="2" t="s">
        <v>6</v>
      </c>
      <c r="G15" s="2">
        <v>5</v>
      </c>
      <c r="H15" s="2">
        <v>6</v>
      </c>
      <c r="J15" s="2">
        <v>3</v>
      </c>
      <c r="K15" s="2">
        <f t="shared" si="0"/>
        <v>30</v>
      </c>
      <c r="L15" s="2">
        <f t="shared" si="1"/>
        <v>2</v>
      </c>
      <c r="M15" s="2"/>
      <c r="N15" s="2">
        <f t="shared" si="2"/>
        <v>5</v>
      </c>
      <c r="O15" s="2" t="s">
        <v>6</v>
      </c>
      <c r="P15" s="2">
        <f t="shared" si="3"/>
        <v>1</v>
      </c>
      <c r="Q15" s="2">
        <v>7</v>
      </c>
    </row>
    <row r="16" spans="1:17">
      <c r="A16" s="2">
        <v>2</v>
      </c>
      <c r="B16" s="2">
        <v>11</v>
      </c>
      <c r="C16" s="2">
        <v>1</v>
      </c>
      <c r="D16" s="4"/>
      <c r="E16" s="2">
        <v>3</v>
      </c>
      <c r="F16" s="2" t="s">
        <v>6</v>
      </c>
      <c r="G16" s="2">
        <v>6</v>
      </c>
      <c r="H16" s="2">
        <v>4</v>
      </c>
      <c r="J16" s="2">
        <v>3</v>
      </c>
      <c r="K16" s="2">
        <f t="shared" si="0"/>
        <v>32</v>
      </c>
      <c r="L16" s="2">
        <f t="shared" si="1"/>
        <v>2</v>
      </c>
      <c r="M16" s="2"/>
      <c r="N16" s="2">
        <f t="shared" si="2"/>
        <v>6</v>
      </c>
      <c r="O16" s="2" t="s">
        <v>6</v>
      </c>
      <c r="P16" s="2">
        <f t="shared" si="3"/>
        <v>3</v>
      </c>
      <c r="Q16" s="2">
        <v>2</v>
      </c>
    </row>
    <row r="17" spans="1:17">
      <c r="A17" s="2">
        <v>2</v>
      </c>
      <c r="B17" s="2">
        <v>13</v>
      </c>
      <c r="C17" s="2">
        <v>1</v>
      </c>
      <c r="E17" s="2">
        <v>4</v>
      </c>
      <c r="F17" s="2" t="s">
        <v>6</v>
      </c>
      <c r="G17" s="2">
        <v>5</v>
      </c>
      <c r="H17" s="2">
        <v>6</v>
      </c>
      <c r="J17" s="2">
        <v>4</v>
      </c>
      <c r="K17" s="2">
        <f>B6+32</f>
        <v>33</v>
      </c>
      <c r="L17" s="2">
        <f>C6</f>
        <v>1</v>
      </c>
      <c r="M17" s="4"/>
      <c r="N17" s="2">
        <f t="shared" si="2"/>
        <v>5</v>
      </c>
      <c r="O17" s="2" t="s">
        <v>6</v>
      </c>
      <c r="P17" s="2">
        <f t="shared" si="3"/>
        <v>4</v>
      </c>
      <c r="Q17" s="2">
        <v>6</v>
      </c>
    </row>
    <row r="18" spans="1:17">
      <c r="A18" s="2">
        <v>2</v>
      </c>
      <c r="B18" s="2">
        <v>14</v>
      </c>
      <c r="C18" s="2">
        <v>1</v>
      </c>
      <c r="E18" s="2">
        <v>7</v>
      </c>
      <c r="F18" s="2" t="s">
        <v>6</v>
      </c>
      <c r="G18" s="2">
        <v>6</v>
      </c>
      <c r="H18" s="2">
        <v>5</v>
      </c>
      <c r="J18" s="2">
        <v>4</v>
      </c>
      <c r="K18" s="2">
        <f t="shared" ref="K18:K26" si="4">B7+32</f>
        <v>34</v>
      </c>
      <c r="L18" s="2">
        <f t="shared" ref="L18:L26" si="5">C7</f>
        <v>1</v>
      </c>
      <c r="M18" s="2"/>
      <c r="N18" s="2">
        <f t="shared" si="2"/>
        <v>6</v>
      </c>
      <c r="O18" s="2" t="s">
        <v>6</v>
      </c>
      <c r="P18" s="2">
        <f t="shared" si="3"/>
        <v>7</v>
      </c>
      <c r="Q18" s="2">
        <v>5</v>
      </c>
    </row>
    <row r="19" spans="1:17">
      <c r="A19" s="2">
        <v>2</v>
      </c>
      <c r="B19" s="2">
        <v>16</v>
      </c>
      <c r="C19" s="2">
        <v>1</v>
      </c>
      <c r="E19" s="2">
        <v>4</v>
      </c>
      <c r="F19" s="2" t="s">
        <v>6</v>
      </c>
      <c r="G19" s="2">
        <v>2</v>
      </c>
      <c r="H19" s="2">
        <v>1</v>
      </c>
      <c r="J19" s="2">
        <v>4</v>
      </c>
      <c r="K19" s="2">
        <f t="shared" si="4"/>
        <v>36</v>
      </c>
      <c r="L19" s="2">
        <f t="shared" si="5"/>
        <v>1</v>
      </c>
      <c r="M19" s="2"/>
      <c r="N19" s="2">
        <f t="shared" si="2"/>
        <v>2</v>
      </c>
      <c r="O19" s="2" t="s">
        <v>6</v>
      </c>
      <c r="P19" s="2">
        <f t="shared" si="3"/>
        <v>4</v>
      </c>
      <c r="Q19" s="2">
        <v>1</v>
      </c>
    </row>
    <row r="20" spans="1:17">
      <c r="A20" s="2">
        <v>2</v>
      </c>
      <c r="B20" s="2">
        <v>17</v>
      </c>
      <c r="C20" s="2">
        <v>1</v>
      </c>
      <c r="E20" s="2">
        <v>6</v>
      </c>
      <c r="F20" s="2" t="s">
        <v>6</v>
      </c>
      <c r="G20" s="2">
        <v>5</v>
      </c>
      <c r="H20" s="2">
        <v>1</v>
      </c>
      <c r="J20" s="2">
        <v>4</v>
      </c>
      <c r="K20" s="2">
        <f t="shared" si="4"/>
        <v>37</v>
      </c>
      <c r="L20" s="2">
        <f t="shared" si="5"/>
        <v>1</v>
      </c>
      <c r="M20" s="2"/>
      <c r="N20" s="2">
        <f t="shared" si="2"/>
        <v>5</v>
      </c>
      <c r="O20" s="2" t="s">
        <v>6</v>
      </c>
      <c r="P20" s="2">
        <f t="shared" si="3"/>
        <v>6</v>
      </c>
      <c r="Q20" s="2">
        <v>2</v>
      </c>
    </row>
    <row r="21" spans="1:17">
      <c r="A21" s="2">
        <v>2</v>
      </c>
      <c r="B21" s="2">
        <v>19</v>
      </c>
      <c r="C21" s="2">
        <v>1</v>
      </c>
      <c r="E21" s="2">
        <v>4</v>
      </c>
      <c r="F21" s="2" t="s">
        <v>6</v>
      </c>
      <c r="G21" s="2">
        <v>1</v>
      </c>
      <c r="H21" s="2">
        <v>7</v>
      </c>
      <c r="J21" s="2">
        <v>4</v>
      </c>
      <c r="K21" s="2">
        <f t="shared" si="4"/>
        <v>39</v>
      </c>
      <c r="L21" s="2">
        <f t="shared" si="5"/>
        <v>1</v>
      </c>
      <c r="M21" s="2"/>
      <c r="N21" s="2">
        <f t="shared" si="2"/>
        <v>1</v>
      </c>
      <c r="O21" s="2" t="s">
        <v>6</v>
      </c>
      <c r="P21" s="2">
        <f t="shared" si="3"/>
        <v>4</v>
      </c>
      <c r="Q21" s="2">
        <v>6</v>
      </c>
    </row>
    <row r="22" spans="1:17">
      <c r="A22" s="2">
        <v>2</v>
      </c>
      <c r="B22" s="2">
        <v>20</v>
      </c>
      <c r="C22" s="2">
        <v>2</v>
      </c>
      <c r="E22" s="2">
        <v>6</v>
      </c>
      <c r="F22" s="2" t="s">
        <v>6</v>
      </c>
      <c r="G22" s="2">
        <v>2</v>
      </c>
      <c r="H22" s="2">
        <v>3</v>
      </c>
      <c r="J22" s="2">
        <v>4</v>
      </c>
      <c r="K22" s="2">
        <f t="shared" si="4"/>
        <v>40</v>
      </c>
      <c r="L22" s="2">
        <f t="shared" si="5"/>
        <v>1</v>
      </c>
      <c r="M22" s="2"/>
      <c r="N22" s="2">
        <f t="shared" ref="N22" si="6">G22</f>
        <v>2</v>
      </c>
      <c r="O22" s="2" t="s">
        <v>6</v>
      </c>
      <c r="P22" s="2">
        <f t="shared" ref="P22" si="7">E22</f>
        <v>6</v>
      </c>
      <c r="Q22" s="2">
        <v>3</v>
      </c>
    </row>
    <row r="23" spans="1:17">
      <c r="A23" s="2">
        <v>2</v>
      </c>
      <c r="B23" s="2">
        <v>12</v>
      </c>
      <c r="C23" s="2">
        <v>2</v>
      </c>
      <c r="D23" s="4"/>
      <c r="E23" s="2">
        <v>1</v>
      </c>
      <c r="F23" s="2" t="s">
        <v>6</v>
      </c>
      <c r="G23" s="2">
        <v>2</v>
      </c>
      <c r="H23" s="2">
        <v>5</v>
      </c>
      <c r="J23" s="2">
        <v>4</v>
      </c>
      <c r="K23" s="2">
        <f t="shared" si="4"/>
        <v>42</v>
      </c>
      <c r="L23" s="2">
        <f t="shared" si="5"/>
        <v>1</v>
      </c>
      <c r="M23" s="2"/>
      <c r="N23" s="2">
        <f t="shared" si="2"/>
        <v>2</v>
      </c>
      <c r="O23" s="2" t="s">
        <v>6</v>
      </c>
      <c r="P23" s="2">
        <f t="shared" si="3"/>
        <v>1</v>
      </c>
      <c r="Q23" s="2">
        <v>7</v>
      </c>
    </row>
    <row r="24" spans="1:17">
      <c r="A24" s="2">
        <v>2</v>
      </c>
      <c r="B24" s="2">
        <v>15</v>
      </c>
      <c r="C24" s="2">
        <v>2</v>
      </c>
      <c r="E24" s="2">
        <v>3</v>
      </c>
      <c r="F24" s="2" t="s">
        <v>6</v>
      </c>
      <c r="G24" s="2">
        <v>1</v>
      </c>
      <c r="H24" s="2">
        <v>4</v>
      </c>
      <c r="J24" s="2">
        <v>4</v>
      </c>
      <c r="K24" s="2">
        <f t="shared" si="4"/>
        <v>35</v>
      </c>
      <c r="L24" s="2">
        <f t="shared" si="5"/>
        <v>2</v>
      </c>
      <c r="M24" s="4"/>
      <c r="N24" s="2">
        <f t="shared" si="2"/>
        <v>1</v>
      </c>
      <c r="O24" s="2" t="s">
        <v>6</v>
      </c>
      <c r="P24" s="2">
        <f t="shared" si="3"/>
        <v>3</v>
      </c>
      <c r="Q24" s="2">
        <v>4</v>
      </c>
    </row>
    <row r="25" spans="1:17">
      <c r="A25" s="2">
        <v>2</v>
      </c>
      <c r="B25" s="2">
        <v>18</v>
      </c>
      <c r="C25" s="2">
        <v>2</v>
      </c>
      <c r="E25" s="2">
        <v>3</v>
      </c>
      <c r="F25" s="2" t="s">
        <v>6</v>
      </c>
      <c r="G25" s="2">
        <v>7</v>
      </c>
      <c r="H25" s="2">
        <v>4</v>
      </c>
      <c r="J25" s="2">
        <v>4</v>
      </c>
      <c r="K25" s="2">
        <f t="shared" si="4"/>
        <v>38</v>
      </c>
      <c r="L25" s="2">
        <f t="shared" si="5"/>
        <v>2</v>
      </c>
      <c r="M25" s="2"/>
      <c r="N25" s="2">
        <f t="shared" si="2"/>
        <v>7</v>
      </c>
      <c r="O25" s="2" t="s">
        <v>6</v>
      </c>
      <c r="P25" s="2">
        <f t="shared" si="3"/>
        <v>3</v>
      </c>
      <c r="Q25" s="2">
        <v>4</v>
      </c>
    </row>
    <row r="26" spans="1:17">
      <c r="A26" s="2">
        <v>2</v>
      </c>
      <c r="B26" s="2">
        <v>21</v>
      </c>
      <c r="C26" s="2">
        <v>2</v>
      </c>
      <c r="E26" s="2">
        <v>7</v>
      </c>
      <c r="F26" s="2" t="s">
        <v>6</v>
      </c>
      <c r="G26" s="2">
        <v>5</v>
      </c>
      <c r="H26" s="2">
        <v>1</v>
      </c>
      <c r="J26" s="2">
        <v>4</v>
      </c>
      <c r="K26" s="2">
        <f t="shared" si="4"/>
        <v>41</v>
      </c>
      <c r="L26" s="2">
        <f t="shared" si="5"/>
        <v>2</v>
      </c>
      <c r="M26" s="2"/>
      <c r="N26" s="2">
        <f t="shared" si="2"/>
        <v>5</v>
      </c>
      <c r="O26" s="2" t="s">
        <v>6</v>
      </c>
      <c r="P26" s="2">
        <f t="shared" si="3"/>
        <v>7</v>
      </c>
      <c r="Q26" s="2">
        <v>1</v>
      </c>
    </row>
  </sheetData>
  <sortState xmlns:xlrd2="http://schemas.microsoft.com/office/spreadsheetml/2017/richdata2" ref="A6:H33">
    <sortCondition ref="A6:A33"/>
    <sortCondition ref="C6:C33"/>
    <sortCondition ref="B6:B33"/>
  </sortState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3"/>
  <sheetViews>
    <sheetView tabSelected="1" zoomScaleNormal="100" workbookViewId="0">
      <selection activeCell="O20" sqref="O20"/>
    </sheetView>
  </sheetViews>
  <sheetFormatPr baseColWidth="10" defaultColWidth="10.83203125" defaultRowHeight="13"/>
  <cols>
    <col min="1" max="1" width="10.83203125" style="26"/>
    <col min="2" max="2" width="21.83203125" style="22" customWidth="1"/>
    <col min="3" max="3" width="1.6640625" style="27" customWidth="1"/>
    <col min="4" max="4" width="21.83203125" style="22" customWidth="1"/>
    <col min="5" max="5" width="26.6640625" style="22" bestFit="1" customWidth="1"/>
    <col min="6" max="6" width="2.33203125" style="22" customWidth="1"/>
    <col min="7" max="7" width="10.83203125" style="26"/>
    <col min="8" max="8" width="21.83203125" style="22" customWidth="1"/>
    <col min="9" max="9" width="1.6640625" style="22" customWidth="1"/>
    <col min="10" max="10" width="21.83203125" style="22" customWidth="1"/>
    <col min="11" max="11" width="26.6640625" style="22" bestFit="1" customWidth="1"/>
    <col min="12" max="12" width="2.83203125" style="22" customWidth="1"/>
    <col min="13" max="15" width="10.83203125" style="22"/>
    <col min="16" max="16" width="39" style="22" customWidth="1"/>
    <col min="17" max="17" width="13.83203125" style="22" bestFit="1" customWidth="1"/>
    <col min="18" max="18" width="12.1640625" style="27" bestFit="1" customWidth="1"/>
    <col min="19" max="19" width="12.1640625" style="22" bestFit="1" customWidth="1"/>
    <col min="20" max="16384" width="10.83203125" style="22"/>
  </cols>
  <sheetData>
    <row r="1" spans="1:19" s="9" customFormat="1" ht="18">
      <c r="A1" s="8" t="s">
        <v>25</v>
      </c>
      <c r="C1" s="10"/>
      <c r="G1" s="8"/>
      <c r="M1" s="9" t="s">
        <v>11</v>
      </c>
      <c r="P1" s="11" t="s">
        <v>12</v>
      </c>
      <c r="R1" s="10"/>
    </row>
    <row r="3" spans="1:19" s="13" customFormat="1" ht="16">
      <c r="A3" s="12" t="s">
        <v>13</v>
      </c>
      <c r="C3" s="14"/>
      <c r="G3" s="12" t="s">
        <v>14</v>
      </c>
      <c r="R3" s="14"/>
    </row>
    <row r="5" spans="1:19" s="18" customFormat="1">
      <c r="A5" s="15" t="s">
        <v>15</v>
      </c>
      <c r="B5" s="16" t="s">
        <v>3</v>
      </c>
      <c r="C5" s="17"/>
      <c r="D5" s="16" t="s">
        <v>4</v>
      </c>
      <c r="E5" s="16" t="s">
        <v>5</v>
      </c>
      <c r="G5" s="15" t="s">
        <v>15</v>
      </c>
      <c r="H5" s="16" t="s">
        <v>3</v>
      </c>
      <c r="I5" s="17"/>
      <c r="J5" s="16" t="s">
        <v>4</v>
      </c>
      <c r="K5" s="16" t="s">
        <v>5</v>
      </c>
      <c r="R5" s="32"/>
    </row>
    <row r="6" spans="1:19">
      <c r="A6" s="19">
        <f>Spielplan!B6</f>
        <v>1</v>
      </c>
      <c r="B6" s="20" t="str">
        <f>VLOOKUP(Spielplan!E6,Mannschaften!$A:$B,2,FALSE)</f>
        <v>TSV Rotkreuz 1</v>
      </c>
      <c r="C6" s="21" t="s">
        <v>6</v>
      </c>
      <c r="D6" s="20" t="str">
        <f>VLOOKUP(Spielplan!G6,Mannschaften!$A:$B,2,FALSE)</f>
        <v>TSV Rotkreuz 2</v>
      </c>
      <c r="E6" s="20" t="str">
        <f>VLOOKUP(Spielplan!H6,Mannschaften!$A:$B,2,FALSE)</f>
        <v>Satus Luzern</v>
      </c>
      <c r="G6" s="28"/>
      <c r="H6" s="29"/>
      <c r="I6" s="30"/>
      <c r="J6" s="29"/>
      <c r="K6" s="31"/>
      <c r="S6" s="27"/>
    </row>
    <row r="7" spans="1:19">
      <c r="A7" s="23">
        <f>Spielplan!B7</f>
        <v>2</v>
      </c>
      <c r="B7" s="24" t="str">
        <f>VLOOKUP(Spielplan!E7,Mannschaften!$A:$B,2,FALSE)</f>
        <v>Satus Luzern</v>
      </c>
      <c r="C7" s="25" t="s">
        <v>6</v>
      </c>
      <c r="D7" s="24" t="str">
        <f>VLOOKUP(Spielplan!G7,Mannschaften!$A:$B,2,FALSE)</f>
        <v>STV Neuenkirch</v>
      </c>
      <c r="E7" s="24" t="str">
        <f>VLOOKUP(Spielplan!H7,Mannschaften!$A:$B,2,FALSE)</f>
        <v>TSV Rotkreuz 1</v>
      </c>
      <c r="G7" s="23">
        <f>Spielplan!B13</f>
        <v>3</v>
      </c>
      <c r="H7" s="24" t="str">
        <f>VLOOKUP(Spielplan!E13,Mannschaften!$A:$B,2,FALSE)</f>
        <v>STV Root</v>
      </c>
      <c r="I7" s="25" t="s">
        <v>6</v>
      </c>
      <c r="J7" s="24" t="str">
        <f>VLOOKUP(Spielplan!G13,Mannschaften!$A:$B,2,FALSE)</f>
        <v>FBR Wollerau</v>
      </c>
      <c r="K7" s="24" t="str">
        <f>VLOOKUP(Spielplan!H13,Mannschaften!$A:$B,2,FALSE)</f>
        <v>TSV Rotkreuz 2</v>
      </c>
    </row>
    <row r="8" spans="1:19">
      <c r="A8" s="19">
        <f>Spielplan!B8</f>
        <v>4</v>
      </c>
      <c r="B8" s="20" t="str">
        <f>VLOOKUP(Spielplan!E8,Mannschaften!$A:$B,2,FALSE)</f>
        <v>TSV Rotkreuz 1</v>
      </c>
      <c r="C8" s="21" t="s">
        <v>6</v>
      </c>
      <c r="D8" s="20" t="str">
        <f>VLOOKUP(Spielplan!G8,Mannschaften!$A:$B,2,FALSE)</f>
        <v>STV Weggis</v>
      </c>
      <c r="E8" s="20" t="str">
        <f>VLOOKUP(Spielplan!H8,Mannschaften!$A:$B,2,FALSE)</f>
        <v>STV Root</v>
      </c>
      <c r="G8" s="28"/>
      <c r="H8" s="29"/>
      <c r="I8" s="30"/>
      <c r="J8" s="29"/>
      <c r="K8" s="31"/>
      <c r="S8" s="27"/>
    </row>
    <row r="9" spans="1:19">
      <c r="A9" s="23">
        <f>Spielplan!B9</f>
        <v>5</v>
      </c>
      <c r="B9" s="24" t="str">
        <f>VLOOKUP(Spielplan!E9,Mannschaften!$A:$B,2,FALSE)</f>
        <v>STV Neuenkirch</v>
      </c>
      <c r="C9" s="25" t="s">
        <v>6</v>
      </c>
      <c r="D9" s="24" t="str">
        <f>VLOOKUP(Spielplan!G9,Mannschaften!$A:$B,2,FALSE)</f>
        <v>TSV Rotkreuz 2</v>
      </c>
      <c r="E9" s="24" t="str">
        <f>VLOOKUP(Spielplan!H9,Mannschaften!$A:$B,2,FALSE)</f>
        <v>TSV Rotkreuz 1</v>
      </c>
      <c r="G9" s="23">
        <f>Spielplan!B14</f>
        <v>6</v>
      </c>
      <c r="H9" s="24" t="str">
        <f>VLOOKUP(Spielplan!E14,Mannschaften!$A:$B,2,FALSE)</f>
        <v>Satus Luzern</v>
      </c>
      <c r="I9" s="25" t="s">
        <v>6</v>
      </c>
      <c r="J9" s="24" t="str">
        <f>VLOOKUP(Spielplan!G14,Mannschaften!$A:$B,2,FALSE)</f>
        <v>FBR Wollerau</v>
      </c>
      <c r="K9" s="24" t="str">
        <f>VLOOKUP(Spielplan!H14,Mannschaften!$A:$B,2,FALSE)</f>
        <v>STV Weggis</v>
      </c>
      <c r="S9" s="27"/>
    </row>
    <row r="10" spans="1:19">
      <c r="A10" s="19">
        <f>Spielplan!B10</f>
        <v>7</v>
      </c>
      <c r="B10" s="20" t="str">
        <f>VLOOKUP(Spielplan!E10,Mannschaften!$A:$B,2,FALSE)</f>
        <v>STV Root</v>
      </c>
      <c r="C10" s="21" t="s">
        <v>6</v>
      </c>
      <c r="D10" s="20" t="str">
        <f>VLOOKUP(Spielplan!G10,Mannschaften!$A:$B,2,FALSE)</f>
        <v>STV Weggis</v>
      </c>
      <c r="E10" s="20" t="str">
        <f>VLOOKUP(Spielplan!H10,Mannschaften!$A:$B,2,FALSE)</f>
        <v>STV Neuenkirch</v>
      </c>
      <c r="G10" s="28"/>
      <c r="H10" s="29"/>
      <c r="I10" s="30"/>
      <c r="J10" s="29"/>
      <c r="K10" s="31"/>
      <c r="S10" s="27"/>
    </row>
    <row r="11" spans="1:19">
      <c r="A11" s="23">
        <f>Spielplan!B11</f>
        <v>8</v>
      </c>
      <c r="B11" s="24" t="str">
        <f>VLOOKUP(Spielplan!E11,Mannschaften!$A:$B,2,FALSE)</f>
        <v>TSV Rotkreuz 1</v>
      </c>
      <c r="C11" s="25" t="s">
        <v>6</v>
      </c>
      <c r="D11" s="24" t="str">
        <f>VLOOKUP(Spielplan!G11,Mannschaften!$A:$B,2,FALSE)</f>
        <v>STV Neuenkirch</v>
      </c>
      <c r="E11" s="24" t="str">
        <f>VLOOKUP(Spielplan!H11,Mannschaften!$A:$B,2,FALSE)</f>
        <v>Satus Luzern</v>
      </c>
      <c r="G11" s="23">
        <f>Spielplan!B15</f>
        <v>9</v>
      </c>
      <c r="H11" s="24" t="str">
        <f>VLOOKUP(Spielplan!E15,Mannschaften!$A:$B,2,FALSE)</f>
        <v>FBR Wollerau</v>
      </c>
      <c r="I11" s="25" t="s">
        <v>6</v>
      </c>
      <c r="J11" s="24" t="str">
        <f>VLOOKUP(Spielplan!G15,Mannschaften!$A:$B,2,FALSE)</f>
        <v>TSV Rotkreuz 2</v>
      </c>
      <c r="K11" s="24" t="str">
        <f>VLOOKUP(Spielplan!H15,Mannschaften!$A:$B,2,FALSE)</f>
        <v>STV Root</v>
      </c>
      <c r="S11" s="27"/>
    </row>
    <row r="12" spans="1:19" ht="14" thickBot="1">
      <c r="A12" s="19">
        <f>Spielplan!B12</f>
        <v>10</v>
      </c>
      <c r="B12" s="20" t="str">
        <f>VLOOKUP(Spielplan!E12,Mannschaften!$A:$B,2,FALSE)</f>
        <v>Satus Luzern</v>
      </c>
      <c r="C12" s="21" t="s">
        <v>6</v>
      </c>
      <c r="D12" s="20" t="str">
        <f>VLOOKUP(Spielplan!G12,Mannschaften!$A:$B,2,FALSE)</f>
        <v>STV Weggis</v>
      </c>
      <c r="E12" s="20" t="str">
        <f>VLOOKUP(Spielplan!H12,Mannschaften!$A:$B,2,FALSE)</f>
        <v>STV Neuenkirch</v>
      </c>
      <c r="G12" s="28"/>
      <c r="H12" s="29"/>
      <c r="I12" s="30"/>
      <c r="J12" s="29"/>
      <c r="K12" s="31"/>
      <c r="S12" s="27"/>
    </row>
    <row r="13" spans="1:19" ht="15" thickTop="1" thickBot="1">
      <c r="A13" s="28"/>
      <c r="B13" s="29"/>
      <c r="C13" s="30"/>
      <c r="D13" s="29"/>
      <c r="E13" s="31"/>
      <c r="G13" s="37">
        <f>Spielplan!B23</f>
        <v>12</v>
      </c>
      <c r="H13" s="38" t="str">
        <f>VLOOKUP(Spielplan!E23,Mannschaften!$A:$B,2,FALSE)</f>
        <v>FBR Wollerau</v>
      </c>
      <c r="I13" s="39" t="s">
        <v>6</v>
      </c>
      <c r="J13" s="38" t="str">
        <f>VLOOKUP(Spielplan!G23,Mannschaften!$A:$B,2,FALSE)</f>
        <v>STV Neuenkirch</v>
      </c>
      <c r="K13" s="40" t="str">
        <f>VLOOKUP(Spielplan!H23,Mannschaften!$A:$B,2,FALSE)</f>
        <v>TSV Rotkreuz 2</v>
      </c>
      <c r="S13" s="27"/>
    </row>
    <row r="14" spans="1:19" ht="14" thickTop="1">
      <c r="S14" s="27"/>
    </row>
    <row r="15" spans="1:19">
      <c r="S15" s="27"/>
    </row>
    <row r="17" spans="1:18" s="9" customFormat="1" ht="18">
      <c r="A17" s="8" t="s">
        <v>26</v>
      </c>
      <c r="C17" s="10"/>
      <c r="G17" s="8"/>
      <c r="Q17" s="22"/>
      <c r="R17" s="10"/>
    </row>
    <row r="19" spans="1:18" s="13" customFormat="1" ht="16">
      <c r="A19" s="12" t="s">
        <v>13</v>
      </c>
      <c r="C19" s="14"/>
      <c r="G19" s="12" t="s">
        <v>14</v>
      </c>
      <c r="Q19" s="22"/>
      <c r="R19" s="14"/>
    </row>
    <row r="21" spans="1:18" s="18" customFormat="1">
      <c r="A21" s="15" t="s">
        <v>15</v>
      </c>
      <c r="B21" s="16" t="s">
        <v>3</v>
      </c>
      <c r="C21" s="17"/>
      <c r="D21" s="16" t="s">
        <v>4</v>
      </c>
      <c r="E21" s="16" t="s">
        <v>5</v>
      </c>
      <c r="G21" s="15" t="s">
        <v>15</v>
      </c>
      <c r="H21" s="16" t="s">
        <v>3</v>
      </c>
      <c r="I21" s="17"/>
      <c r="J21" s="16" t="s">
        <v>4</v>
      </c>
      <c r="K21" s="16" t="s">
        <v>5</v>
      </c>
      <c r="R21" s="32"/>
    </row>
    <row r="22" spans="1:18">
      <c r="A22" s="19">
        <f>Spielplan!B16</f>
        <v>11</v>
      </c>
      <c r="B22" s="20" t="str">
        <f>VLOOKUP(Spielplan!E16,Mannschaften!$A:$B,2,FALSE)</f>
        <v>TSV Rotkreuz 1</v>
      </c>
      <c r="C22" s="21" t="s">
        <v>6</v>
      </c>
      <c r="D22" s="20" t="str">
        <f>VLOOKUP(Spielplan!G16,Mannschaften!$A:$B,2,FALSE)</f>
        <v>STV Root</v>
      </c>
      <c r="E22" s="20" t="str">
        <f>VLOOKUP(Spielplan!H16,Mannschaften!$A:$B,2,FALSE)</f>
        <v>STV Weggis</v>
      </c>
      <c r="G22" s="41">
        <f>Spielplan!B23</f>
        <v>12</v>
      </c>
      <c r="H22" s="42" t="str">
        <f>VLOOKUP(Spielplan!E23,Mannschaften!$A:$B,2,FALSE)</f>
        <v>FBR Wollerau</v>
      </c>
      <c r="I22" s="43" t="s">
        <v>6</v>
      </c>
      <c r="J22" s="42" t="str">
        <f>VLOOKUP(Spielplan!G23,Mannschaften!$A:$B,2,FALSE)</f>
        <v>STV Neuenkirch</v>
      </c>
      <c r="K22" s="42" t="str">
        <f>VLOOKUP(Spielplan!H23,Mannschaften!$A:$B,2,FALSE)</f>
        <v>TSV Rotkreuz 2</v>
      </c>
    </row>
    <row r="23" spans="1:18">
      <c r="A23" s="23">
        <f>Spielplan!B17</f>
        <v>13</v>
      </c>
      <c r="B23" s="24" t="str">
        <f>VLOOKUP(Spielplan!E17,Mannschaften!$A:$B,2,FALSE)</f>
        <v>STV Weggis</v>
      </c>
      <c r="C23" s="25" t="s">
        <v>6</v>
      </c>
      <c r="D23" s="24" t="str">
        <f>VLOOKUP(Spielplan!G17,Mannschaften!$A:$B,2,FALSE)</f>
        <v>TSV Rotkreuz 2</v>
      </c>
      <c r="E23" s="24" t="str">
        <f>VLOOKUP(Spielplan!H17,Mannschaften!$A:$B,2,FALSE)</f>
        <v>STV Root</v>
      </c>
      <c r="G23" s="28"/>
      <c r="H23" s="29"/>
      <c r="I23" s="30"/>
      <c r="J23" s="29"/>
      <c r="K23" s="31"/>
    </row>
    <row r="24" spans="1:18">
      <c r="A24" s="19">
        <f>Spielplan!B18</f>
        <v>14</v>
      </c>
      <c r="B24" s="20" t="str">
        <f>VLOOKUP(Spielplan!E18,Mannschaften!$A:$B,2,FALSE)</f>
        <v>Satus Luzern</v>
      </c>
      <c r="C24" s="21" t="s">
        <v>6</v>
      </c>
      <c r="D24" s="20" t="str">
        <f>VLOOKUP(Spielplan!G18,Mannschaften!$A:$B,2,FALSE)</f>
        <v>STV Root</v>
      </c>
      <c r="E24" s="20" t="str">
        <f>VLOOKUP(Spielplan!H18,Mannschaften!$A:$B,2,FALSE)</f>
        <v>TSV Rotkreuz 2</v>
      </c>
      <c r="G24" s="19">
        <f>Spielplan!B24</f>
        <v>15</v>
      </c>
      <c r="H24" s="20" t="str">
        <f>VLOOKUP(Spielplan!E24,Mannschaften!$A:$B,2,FALSE)</f>
        <v>TSV Rotkreuz 1</v>
      </c>
      <c r="I24" s="21" t="s">
        <v>6</v>
      </c>
      <c r="J24" s="20" t="str">
        <f>VLOOKUP(Spielplan!G24,Mannschaften!$A:$B,2,FALSE)</f>
        <v>FBR Wollerau</v>
      </c>
      <c r="K24" s="20" t="str">
        <f>VLOOKUP(Spielplan!H24,Mannschaften!$A:$B,2,FALSE)</f>
        <v>STV Weggis</v>
      </c>
      <c r="M24" s="22" t="s">
        <v>22</v>
      </c>
    </row>
    <row r="25" spans="1:18">
      <c r="A25" s="41">
        <f>Spielplan!B19</f>
        <v>16</v>
      </c>
      <c r="B25" s="42" t="str">
        <f>VLOOKUP(Spielplan!E19,Mannschaften!$A:$B,2,FALSE)</f>
        <v>STV Weggis</v>
      </c>
      <c r="C25" s="43" t="s">
        <v>6</v>
      </c>
      <c r="D25" s="42" t="str">
        <f>VLOOKUP(Spielplan!G19,Mannschaften!$A:$B,2,FALSE)</f>
        <v>STV Neuenkirch</v>
      </c>
      <c r="E25" s="42" t="str">
        <f>VLOOKUP(Spielplan!H19,Mannschaften!$A:$B,2,FALSE)</f>
        <v>FBR Wollerau</v>
      </c>
      <c r="G25" s="28"/>
      <c r="H25" s="29"/>
      <c r="I25" s="30"/>
      <c r="J25" s="29"/>
      <c r="K25" s="31"/>
    </row>
    <row r="26" spans="1:18">
      <c r="A26" s="19">
        <f>Spielplan!B20</f>
        <v>17</v>
      </c>
      <c r="B26" s="20" t="str">
        <f>VLOOKUP(Spielplan!E20,Mannschaften!$A:$B,2,FALSE)</f>
        <v>STV Root</v>
      </c>
      <c r="C26" s="21" t="s">
        <v>6</v>
      </c>
      <c r="D26" s="20" t="str">
        <f>VLOOKUP(Spielplan!G20,Mannschaften!$A:$B,2,FALSE)</f>
        <v>TSV Rotkreuz 2</v>
      </c>
      <c r="E26" s="20" t="str">
        <f>VLOOKUP(Spielplan!H20,Mannschaften!$A:$B,2,FALSE)</f>
        <v>FBR Wollerau</v>
      </c>
      <c r="G26" s="19">
        <f>Spielplan!B25</f>
        <v>18</v>
      </c>
      <c r="H26" s="20" t="str">
        <f>VLOOKUP(Spielplan!E25,Mannschaften!$A:$B,2,FALSE)</f>
        <v>TSV Rotkreuz 1</v>
      </c>
      <c r="I26" s="21" t="s">
        <v>6</v>
      </c>
      <c r="J26" s="20" t="str">
        <f>VLOOKUP(Spielplan!G25,Mannschaften!$A:$B,2,FALSE)</f>
        <v>Satus Luzern</v>
      </c>
      <c r="K26" s="20" t="str">
        <f>VLOOKUP(Spielplan!H25,Mannschaften!$A:$B,2,FALSE)</f>
        <v>STV Weggis</v>
      </c>
    </row>
    <row r="27" spans="1:18">
      <c r="A27" s="23">
        <f>Spielplan!B21</f>
        <v>19</v>
      </c>
      <c r="B27" s="24" t="str">
        <f>VLOOKUP(Spielplan!E21,Mannschaften!$A:$B,2,FALSE)</f>
        <v>STV Weggis</v>
      </c>
      <c r="C27" s="25" t="s">
        <v>6</v>
      </c>
      <c r="D27" s="24" t="str">
        <f>VLOOKUP(Spielplan!G21,Mannschaften!$A:$B,2,FALSE)</f>
        <v>FBR Wollerau</v>
      </c>
      <c r="E27" s="24" t="str">
        <f>VLOOKUP(Spielplan!H21,Mannschaften!$A:$B,2,FALSE)</f>
        <v>Satus Luzern</v>
      </c>
      <c r="G27" s="28"/>
      <c r="H27" s="29"/>
      <c r="I27" s="30"/>
      <c r="J27" s="29"/>
      <c r="K27" s="31"/>
    </row>
    <row r="28" spans="1:18">
      <c r="A28" s="41">
        <f>Spielplan!B22</f>
        <v>20</v>
      </c>
      <c r="B28" s="42" t="str">
        <f>VLOOKUP(Spielplan!E22,Mannschaften!$A:$B,2,FALSE)</f>
        <v>STV Root</v>
      </c>
      <c r="C28" s="43" t="s">
        <v>6</v>
      </c>
      <c r="D28" s="42" t="str">
        <f>VLOOKUP(Spielplan!G22,Mannschaften!$A:$B,2,FALSE)</f>
        <v>STV Neuenkirch</v>
      </c>
      <c r="E28" s="42" t="str">
        <f>VLOOKUP(Spielplan!H22,Mannschaften!$A:$B,2,FALSE)</f>
        <v>TSV Rotkreuz 1</v>
      </c>
      <c r="G28" s="19">
        <f>Spielplan!B26</f>
        <v>21</v>
      </c>
      <c r="H28" s="20" t="str">
        <f>VLOOKUP(Spielplan!E26,Mannschaften!$A:$B,2,FALSE)</f>
        <v>Satus Luzern</v>
      </c>
      <c r="I28" s="21" t="s">
        <v>6</v>
      </c>
      <c r="J28" s="20" t="str">
        <f>VLOOKUP(Spielplan!G26,Mannschaften!$A:$B,2,FALSE)</f>
        <v>TSV Rotkreuz 2</v>
      </c>
      <c r="K28" s="20" t="str">
        <f>VLOOKUP(Spielplan!H26,Mannschaften!$A:$B,2,FALSE)</f>
        <v>FBR Wollerau</v>
      </c>
    </row>
    <row r="33" spans="1:18" s="9" customFormat="1" ht="18">
      <c r="A33" s="8" t="s">
        <v>28</v>
      </c>
      <c r="C33" s="10"/>
      <c r="G33" s="8"/>
      <c r="R33" s="10"/>
    </row>
    <row r="35" spans="1:18" s="13" customFormat="1" ht="16">
      <c r="A35" s="12" t="s">
        <v>13</v>
      </c>
      <c r="C35" s="14"/>
      <c r="G35" s="12" t="s">
        <v>14</v>
      </c>
      <c r="R35" s="14"/>
    </row>
    <row r="37" spans="1:18" s="18" customFormat="1" ht="14" thickBot="1">
      <c r="A37" s="15" t="s">
        <v>15</v>
      </c>
      <c r="B37" s="16" t="s">
        <v>3</v>
      </c>
      <c r="C37" s="17"/>
      <c r="D37" s="16" t="s">
        <v>4</v>
      </c>
      <c r="E37" s="16" t="s">
        <v>5</v>
      </c>
      <c r="G37" s="15" t="s">
        <v>15</v>
      </c>
      <c r="H37" s="16" t="s">
        <v>3</v>
      </c>
      <c r="I37" s="17"/>
      <c r="J37" s="16" t="s">
        <v>4</v>
      </c>
      <c r="K37" s="16" t="s">
        <v>5</v>
      </c>
      <c r="R37" s="32"/>
    </row>
    <row r="38" spans="1:18" s="18" customFormat="1" ht="15" thickTop="1" thickBot="1">
      <c r="A38" s="37">
        <f>Spielplan!B19</f>
        <v>16</v>
      </c>
      <c r="B38" s="38" t="str">
        <f>VLOOKUP(Spielplan!E19,Mannschaften!$A:$B,2,FALSE)</f>
        <v>STV Weggis</v>
      </c>
      <c r="C38" s="39" t="s">
        <v>6</v>
      </c>
      <c r="D38" s="38" t="str">
        <f>VLOOKUP(Spielplan!G19,Mannschaften!$A:$B,2,FALSE)</f>
        <v>STV Neuenkirch</v>
      </c>
      <c r="E38" s="40" t="str">
        <f>VLOOKUP(Spielplan!H19,Mannschaften!$A:$B,2,FALSE)</f>
        <v>FBR Wollerau</v>
      </c>
      <c r="F38" s="22"/>
      <c r="G38" s="28"/>
      <c r="H38" s="29"/>
      <c r="I38" s="30"/>
      <c r="J38" s="29"/>
      <c r="K38" s="31"/>
      <c r="R38" s="32"/>
    </row>
    <row r="39" spans="1:18" ht="14" thickTop="1">
      <c r="A39" s="19">
        <f>Spielplan!K6</f>
        <v>22</v>
      </c>
      <c r="B39" s="20" t="str">
        <f>VLOOKUP(Spielplan!N6,Mannschaften!$A:$B,2,FALSE)</f>
        <v>TSV Rotkreuz 2</v>
      </c>
      <c r="C39" s="21" t="s">
        <v>6</v>
      </c>
      <c r="D39" s="20" t="str">
        <f>VLOOKUP(Spielplan!P6,Mannschaften!$A:$B,2,FALSE)</f>
        <v>TSV Rotkreuz 1</v>
      </c>
      <c r="E39" s="20" t="str">
        <f>VLOOKUP(Spielplan!Q6,Mannschaften!$A:$B,2,FALSE)</f>
        <v>Satus Luzern</v>
      </c>
      <c r="G39" s="19">
        <f>Spielplan!K13</f>
        <v>24</v>
      </c>
      <c r="H39" s="20" t="str">
        <f>VLOOKUP(Spielplan!N13,Mannschaften!$A:$B,2,FALSE)</f>
        <v>FBR Wollerau</v>
      </c>
      <c r="I39" s="21" t="s">
        <v>6</v>
      </c>
      <c r="J39" s="20" t="str">
        <f>VLOOKUP(Spielplan!P13,Mannschaften!$A:$B,2,FALSE)</f>
        <v>STV Root</v>
      </c>
      <c r="K39" s="20" t="str">
        <f>VLOOKUP(Spielplan!Q13,Mannschaften!$A:$B,2,FALSE)</f>
        <v>STV Neuenkirch</v>
      </c>
    </row>
    <row r="40" spans="1:18">
      <c r="A40" s="23">
        <f>Spielplan!K7</f>
        <v>23</v>
      </c>
      <c r="B40" s="24" t="str">
        <f>VLOOKUP(Spielplan!N7,Mannschaften!$A:$B,2,FALSE)</f>
        <v>STV Neuenkirch</v>
      </c>
      <c r="C40" s="25" t="s">
        <v>6</v>
      </c>
      <c r="D40" s="24" t="str">
        <f>VLOOKUP(Spielplan!P7,Mannschaften!$A:$B,2,FALSE)</f>
        <v>Satus Luzern</v>
      </c>
      <c r="E40" s="24" t="str">
        <f>VLOOKUP(Spielplan!Q7,Mannschaften!$A:$B,2,FALSE)</f>
        <v>TSV Rotkreuz 1</v>
      </c>
      <c r="G40" s="28"/>
      <c r="H40" s="29"/>
      <c r="I40" s="30"/>
      <c r="J40" s="29"/>
      <c r="K40" s="31"/>
    </row>
    <row r="41" spans="1:18">
      <c r="A41" s="19">
        <f>Spielplan!K8</f>
        <v>25</v>
      </c>
      <c r="B41" s="20" t="str">
        <f>VLOOKUP(Spielplan!N8,Mannschaften!$A:$B,2,FALSE)</f>
        <v>STV Weggis</v>
      </c>
      <c r="C41" s="21" t="s">
        <v>6</v>
      </c>
      <c r="D41" s="20" t="str">
        <f>VLOOKUP(Spielplan!P8,Mannschaften!$A:$B,2,FALSE)</f>
        <v>TSV Rotkreuz 1</v>
      </c>
      <c r="E41" s="20" t="str">
        <f>VLOOKUP(Spielplan!Q8,Mannschaften!$A:$B,2,FALSE)</f>
        <v>STV Root</v>
      </c>
      <c r="G41" s="19">
        <f>Spielplan!K14</f>
        <v>27</v>
      </c>
      <c r="H41" s="20" t="str">
        <f>VLOOKUP(Spielplan!N14,Mannschaften!$A:$B,2,FALSE)</f>
        <v>FBR Wollerau</v>
      </c>
      <c r="I41" s="21" t="s">
        <v>6</v>
      </c>
      <c r="J41" s="20" t="str">
        <f>VLOOKUP(Spielplan!P14,Mannschaften!$A:$B,2,FALSE)</f>
        <v>Satus Luzern</v>
      </c>
      <c r="K41" s="20" t="str">
        <f>VLOOKUP(Spielplan!Q14,Mannschaften!$A:$B,2,FALSE)</f>
        <v>TSV Rotkreuz 2</v>
      </c>
    </row>
    <row r="42" spans="1:18">
      <c r="A42" s="23">
        <f>Spielplan!K9</f>
        <v>26</v>
      </c>
      <c r="B42" s="24" t="str">
        <f>VLOOKUP(Spielplan!N9,Mannschaften!$A:$B,2,FALSE)</f>
        <v>TSV Rotkreuz 2</v>
      </c>
      <c r="C42" s="25" t="s">
        <v>6</v>
      </c>
      <c r="D42" s="24" t="str">
        <f>VLOOKUP(Spielplan!P9,Mannschaften!$A:$B,2,FALSE)</f>
        <v>STV Neuenkirch</v>
      </c>
      <c r="E42" s="24" t="str">
        <f>VLOOKUP(Spielplan!Q9,Mannschaften!$A:$B,2,FALSE)</f>
        <v>TSV Rotkreuz 1</v>
      </c>
      <c r="G42" s="28"/>
      <c r="H42" s="29"/>
      <c r="I42" s="30"/>
      <c r="J42" s="29"/>
      <c r="K42" s="31"/>
    </row>
    <row r="43" spans="1:18">
      <c r="A43" s="19">
        <f>Spielplan!K10</f>
        <v>28</v>
      </c>
      <c r="B43" s="20" t="str">
        <f>VLOOKUP(Spielplan!N10,Mannschaften!$A:$B,2,FALSE)</f>
        <v>STV Weggis</v>
      </c>
      <c r="C43" s="21" t="s">
        <v>6</v>
      </c>
      <c r="D43" s="20" t="str">
        <f>VLOOKUP(Spielplan!P10,Mannschaften!$A:$B,2,FALSE)</f>
        <v>STV Root</v>
      </c>
      <c r="E43" s="20" t="str">
        <f>VLOOKUP(Spielplan!Q10,Mannschaften!$A:$B,2,FALSE)</f>
        <v>STV Neuenkirch</v>
      </c>
      <c r="G43" s="19">
        <f>Spielplan!K15</f>
        <v>30</v>
      </c>
      <c r="H43" s="20" t="str">
        <f>VLOOKUP(Spielplan!N15,Mannschaften!$A:$B,2,FALSE)</f>
        <v>TSV Rotkreuz 2</v>
      </c>
      <c r="I43" s="21" t="s">
        <v>6</v>
      </c>
      <c r="J43" s="20" t="str">
        <f>VLOOKUP(Spielplan!P15,Mannschaften!$A:$B,2,FALSE)</f>
        <v>FBR Wollerau</v>
      </c>
      <c r="K43" s="20" t="str">
        <f>VLOOKUP(Spielplan!Q15,Mannschaften!$A:$B,2,FALSE)</f>
        <v>Satus Luzern</v>
      </c>
    </row>
    <row r="44" spans="1:18">
      <c r="A44" s="23">
        <f>Spielplan!K11</f>
        <v>29</v>
      </c>
      <c r="B44" s="24" t="str">
        <f>VLOOKUP(Spielplan!N11,Mannschaften!$A:$B,2,FALSE)</f>
        <v>STV Neuenkirch</v>
      </c>
      <c r="C44" s="25" t="s">
        <v>6</v>
      </c>
      <c r="D44" s="24" t="str">
        <f>VLOOKUP(Spielplan!P11,Mannschaften!$A:$B,2,FALSE)</f>
        <v>TSV Rotkreuz 1</v>
      </c>
      <c r="E44" s="24" t="str">
        <f>VLOOKUP(Spielplan!Q11,Mannschaften!$A:$B,2,FALSE)</f>
        <v>TSV Rotkreuz 2</v>
      </c>
      <c r="G44" s="28"/>
      <c r="H44" s="29"/>
      <c r="I44" s="30"/>
      <c r="J44" s="29"/>
      <c r="K44" s="31"/>
    </row>
    <row r="45" spans="1:18">
      <c r="A45" s="19">
        <f>Spielplan!K12</f>
        <v>31</v>
      </c>
      <c r="B45" s="20" t="str">
        <f>VLOOKUP(Spielplan!N12,Mannschaften!$A:$B,2,FALSE)</f>
        <v>STV Weggis</v>
      </c>
      <c r="C45" s="21" t="s">
        <v>6</v>
      </c>
      <c r="D45" s="20" t="str">
        <f>VLOOKUP(Spielplan!P12,Mannschaften!$A:$B,2,FALSE)</f>
        <v>Satus Luzern</v>
      </c>
      <c r="E45" s="20" t="str">
        <f>VLOOKUP(Spielplan!Q12,Mannschaften!$A:$B,2,FALSE)</f>
        <v>FBR Wollerau</v>
      </c>
      <c r="G45" s="19">
        <f>Spielplan!K16</f>
        <v>32</v>
      </c>
      <c r="H45" s="20" t="str">
        <f>VLOOKUP(Spielplan!N16,Mannschaften!$A:$B,2,FALSE)</f>
        <v>STV Root</v>
      </c>
      <c r="I45" s="21" t="s">
        <v>6</v>
      </c>
      <c r="J45" s="20" t="str">
        <f>VLOOKUP(Spielplan!P16,Mannschaften!$A:$B,2,FALSE)</f>
        <v>TSV Rotkreuz 1</v>
      </c>
      <c r="K45" s="20" t="str">
        <f>VLOOKUP(Spielplan!Q16,Mannschaften!$A:$B,2,FALSE)</f>
        <v>STV Neuenkirch</v>
      </c>
    </row>
    <row r="50" spans="1:18" s="9" customFormat="1" ht="18">
      <c r="A50" s="8" t="s">
        <v>27</v>
      </c>
      <c r="C50" s="10"/>
      <c r="G50" s="8"/>
      <c r="R50" s="10"/>
    </row>
    <row r="52" spans="1:18" s="13" customFormat="1" ht="16">
      <c r="A52" s="12" t="s">
        <v>13</v>
      </c>
      <c r="C52" s="14"/>
      <c r="G52" s="12" t="s">
        <v>14</v>
      </c>
      <c r="R52" s="14"/>
    </row>
    <row r="54" spans="1:18" s="18" customFormat="1">
      <c r="A54" s="15" t="s">
        <v>15</v>
      </c>
      <c r="B54" s="16" t="s">
        <v>3</v>
      </c>
      <c r="C54" s="17"/>
      <c r="D54" s="16" t="s">
        <v>4</v>
      </c>
      <c r="E54" s="16" t="s">
        <v>5</v>
      </c>
      <c r="G54" s="15" t="s">
        <v>15</v>
      </c>
      <c r="H54" s="16" t="s">
        <v>3</v>
      </c>
      <c r="I54" s="17"/>
      <c r="J54" s="16" t="s">
        <v>4</v>
      </c>
      <c r="K54" s="16" t="s">
        <v>5</v>
      </c>
      <c r="R54" s="32"/>
    </row>
    <row r="55" spans="1:18">
      <c r="A55" s="19">
        <f>Spielplan!K17</f>
        <v>33</v>
      </c>
      <c r="B55" s="20" t="str">
        <f>VLOOKUP(Spielplan!N17,Mannschaften!$A:$B,2,FALSE)</f>
        <v>TSV Rotkreuz 2</v>
      </c>
      <c r="C55" s="21" t="s">
        <v>6</v>
      </c>
      <c r="D55" s="20" t="str">
        <f>VLOOKUP(Spielplan!P17,Mannschaften!$A:$B,2,FALSE)</f>
        <v>STV Weggis</v>
      </c>
      <c r="E55" s="20" t="str">
        <f>VLOOKUP(Spielplan!Q17,Mannschaften!$A:$B,2,FALSE)</f>
        <v>STV Root</v>
      </c>
      <c r="G55" s="28"/>
      <c r="H55" s="29"/>
      <c r="I55" s="30"/>
      <c r="J55" s="29"/>
      <c r="K55" s="31"/>
    </row>
    <row r="56" spans="1:18">
      <c r="A56" s="23">
        <f>Spielplan!K18</f>
        <v>34</v>
      </c>
      <c r="B56" s="24" t="str">
        <f>VLOOKUP(Spielplan!N18,Mannschaften!$A:$B,2,FALSE)</f>
        <v>STV Root</v>
      </c>
      <c r="C56" s="25" t="s">
        <v>6</v>
      </c>
      <c r="D56" s="24" t="str">
        <f>VLOOKUP(Spielplan!P18,Mannschaften!$A:$B,2,FALSE)</f>
        <v>Satus Luzern</v>
      </c>
      <c r="E56" s="24" t="str">
        <f>VLOOKUP(Spielplan!Q18,Mannschaften!$A:$B,2,FALSE)</f>
        <v>TSV Rotkreuz 2</v>
      </c>
      <c r="G56" s="23">
        <f>Spielplan!K24</f>
        <v>35</v>
      </c>
      <c r="H56" s="24" t="str">
        <f>VLOOKUP(Spielplan!N24,Mannschaften!$A:$B,2,FALSE)</f>
        <v>FBR Wollerau</v>
      </c>
      <c r="I56" s="25" t="s">
        <v>6</v>
      </c>
      <c r="J56" s="24" t="str">
        <f>VLOOKUP(Spielplan!P24,Mannschaften!$A:$B,2,FALSE)</f>
        <v>TSV Rotkreuz 1</v>
      </c>
      <c r="K56" s="24" t="str">
        <f>VLOOKUP(Spielplan!Q24,Mannschaften!$A:$B,2,FALSE)</f>
        <v>STV Weggis</v>
      </c>
    </row>
    <row r="57" spans="1:18">
      <c r="A57" s="19">
        <f>Spielplan!K19</f>
        <v>36</v>
      </c>
      <c r="B57" s="20" t="str">
        <f>VLOOKUP(Spielplan!N19,Mannschaften!$A:$B,2,FALSE)</f>
        <v>STV Neuenkirch</v>
      </c>
      <c r="C57" s="21" t="s">
        <v>6</v>
      </c>
      <c r="D57" s="20" t="str">
        <f>VLOOKUP(Spielplan!P19,Mannschaften!$A:$B,2,FALSE)</f>
        <v>STV Weggis</v>
      </c>
      <c r="E57" s="20" t="str">
        <f>VLOOKUP(Spielplan!Q19,Mannschaften!$A:$B,2,FALSE)</f>
        <v>FBR Wollerau</v>
      </c>
      <c r="G57" s="28"/>
      <c r="H57" s="29"/>
      <c r="I57" s="30"/>
      <c r="J57" s="29"/>
      <c r="K57" s="31"/>
    </row>
    <row r="58" spans="1:18">
      <c r="A58" s="23">
        <f>Spielplan!K20</f>
        <v>37</v>
      </c>
      <c r="B58" s="24" t="str">
        <f>VLOOKUP(Spielplan!N20,Mannschaften!$A:$B,2,FALSE)</f>
        <v>TSV Rotkreuz 2</v>
      </c>
      <c r="C58" s="25" t="s">
        <v>6</v>
      </c>
      <c r="D58" s="24" t="str">
        <f>VLOOKUP(Spielplan!P20,Mannschaften!$A:$B,2,FALSE)</f>
        <v>STV Root</v>
      </c>
      <c r="E58" s="24" t="str">
        <f>VLOOKUP(Spielplan!Q20,Mannschaften!$A:$B,2,FALSE)</f>
        <v>STV Neuenkirch</v>
      </c>
      <c r="G58" s="23">
        <f>Spielplan!K25</f>
        <v>38</v>
      </c>
      <c r="H58" s="24" t="str">
        <f>VLOOKUP(Spielplan!N25,Mannschaften!$A:$B,2,FALSE)</f>
        <v>Satus Luzern</v>
      </c>
      <c r="I58" s="25" t="s">
        <v>6</v>
      </c>
      <c r="J58" s="24" t="str">
        <f>VLOOKUP(Spielplan!P25,Mannschaften!$A:$B,2,FALSE)</f>
        <v>TSV Rotkreuz 1</v>
      </c>
      <c r="K58" s="24" t="str">
        <f>VLOOKUP(Spielplan!Q25,Mannschaften!$A:$B,2,FALSE)</f>
        <v>STV Weggis</v>
      </c>
    </row>
    <row r="59" spans="1:18">
      <c r="A59" s="19">
        <f>Spielplan!K21</f>
        <v>39</v>
      </c>
      <c r="B59" s="20" t="str">
        <f>VLOOKUP(Spielplan!N21,Mannschaften!$A:$B,2,FALSE)</f>
        <v>FBR Wollerau</v>
      </c>
      <c r="C59" s="21" t="s">
        <v>6</v>
      </c>
      <c r="D59" s="20" t="str">
        <f>VLOOKUP(Spielplan!P21,Mannschaften!$A:$B,2,FALSE)</f>
        <v>STV Weggis</v>
      </c>
      <c r="E59" s="20" t="str">
        <f>VLOOKUP(Spielplan!Q21,Mannschaften!$A:$B,2,FALSE)</f>
        <v>STV Root</v>
      </c>
      <c r="G59" s="28"/>
      <c r="H59" s="29"/>
      <c r="I59" s="30"/>
      <c r="J59" s="29"/>
      <c r="K59" s="31"/>
    </row>
    <row r="60" spans="1:18">
      <c r="A60" s="23">
        <f>Spielplan!K22</f>
        <v>40</v>
      </c>
      <c r="B60" s="24" t="str">
        <f>VLOOKUP(Spielplan!N22,Mannschaften!$A:$B,2,FALSE)</f>
        <v>STV Neuenkirch</v>
      </c>
      <c r="C60" s="25" t="s">
        <v>6</v>
      </c>
      <c r="D60" s="24" t="str">
        <f>VLOOKUP(Spielplan!P22,Mannschaften!$A:$B,2,FALSE)</f>
        <v>STV Root</v>
      </c>
      <c r="E60" s="24" t="str">
        <f>VLOOKUP(Spielplan!Q22,Mannschaften!$A:$B,2,FALSE)</f>
        <v>TSV Rotkreuz 1</v>
      </c>
      <c r="G60" s="23">
        <f>Spielplan!K26</f>
        <v>41</v>
      </c>
      <c r="H60" s="24" t="str">
        <f>VLOOKUP(Spielplan!N26,Mannschaften!$A:$B,2,FALSE)</f>
        <v>TSV Rotkreuz 2</v>
      </c>
      <c r="I60" s="25" t="s">
        <v>6</v>
      </c>
      <c r="J60" s="24" t="str">
        <f>VLOOKUP(Spielplan!P26,Mannschaften!$A:$B,2,FALSE)</f>
        <v>Satus Luzern</v>
      </c>
      <c r="K60" s="24" t="str">
        <f>VLOOKUP(Spielplan!Q26,Mannschaften!$A:$B,2,FALSE)</f>
        <v>FBR Wollerau</v>
      </c>
    </row>
    <row r="61" spans="1:18" ht="14" thickBot="1">
      <c r="A61" s="34">
        <f>Spielplan!K23</f>
        <v>42</v>
      </c>
      <c r="B61" s="35" t="str">
        <f>VLOOKUP(Spielplan!N23,Mannschaften!$A:$B,2,FALSE)</f>
        <v>STV Neuenkirch</v>
      </c>
      <c r="C61" s="36" t="s">
        <v>6</v>
      </c>
      <c r="D61" s="35" t="str">
        <f>VLOOKUP(Spielplan!P23,Mannschaften!$A:$B,2,FALSE)</f>
        <v>FBR Wollerau</v>
      </c>
      <c r="E61" s="35" t="str">
        <f>VLOOKUP(Spielplan!Q23,Mannschaften!$A:$B,2,FALSE)</f>
        <v>Satus Luzern</v>
      </c>
      <c r="G61" s="28"/>
      <c r="H61" s="29"/>
      <c r="I61" s="30"/>
      <c r="J61" s="29"/>
      <c r="K61" s="31"/>
    </row>
    <row r="62" spans="1:18" ht="15" thickTop="1" thickBot="1">
      <c r="A62" s="37">
        <f>Spielplan!B22</f>
        <v>20</v>
      </c>
      <c r="B62" s="38" t="str">
        <f>VLOOKUP(Spielplan!E22,Mannschaften!$A:$B,2,FALSE)</f>
        <v>STV Root</v>
      </c>
      <c r="C62" s="39" t="s">
        <v>6</v>
      </c>
      <c r="D62" s="38" t="str">
        <f>VLOOKUP(Spielplan!G22,Mannschaften!$A:$B,2,FALSE)</f>
        <v>STV Neuenkirch</v>
      </c>
      <c r="E62" s="40" t="str">
        <f>VLOOKUP(Spielplan!H22,Mannschaften!$A:$B,2,FALSE)</f>
        <v>TSV Rotkreuz 1</v>
      </c>
      <c r="G62" s="28"/>
      <c r="H62" s="29"/>
      <c r="I62" s="30"/>
      <c r="J62" s="29"/>
      <c r="K62" s="31"/>
    </row>
    <row r="63" spans="1:18" ht="14" thickTop="1"/>
  </sheetData>
  <phoneticPr fontId="24" type="noConversion"/>
  <conditionalFormatting sqref="A1:K1048576">
    <cfRule type="expression" dxfId="0" priority="1">
      <formula>IF(A1=$P$1,1,0)</formula>
    </cfRule>
  </conditionalFormatting>
  <pageMargins left="0.70000000000000007" right="0.70000000000000007" top="0.79000000000000015" bottom="0.79000000000000015" header="0.30000000000000004" footer="0.30000000000000004"/>
  <pageSetup paperSize="9" scale="63" orientation="landscape"/>
  <headerFooter>
    <oddHeader>&amp;C&amp;"Arial,Fett"&amp;12Faustball INS - Feld 2026 - 2. Liga</oddHeader>
  </headerFooter>
  <rowBreaks count="1" manualBreakCount="1">
    <brk id="32" max="16383" man="1"/>
  </rowBreaks>
  <colBreaks count="1" manualBreakCount="1">
    <brk id="11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Mannschaften!$B$2:$B$9</xm:f>
          </x14:formula1>
          <xm:sqref>P1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2"/>
  <sheetViews>
    <sheetView workbookViewId="0">
      <selection activeCell="D25" sqref="D25"/>
    </sheetView>
  </sheetViews>
  <sheetFormatPr baseColWidth="10" defaultRowHeight="13"/>
  <cols>
    <col min="1" max="8" width="10.83203125" style="2"/>
  </cols>
  <sheetData>
    <row r="1" spans="1:13">
      <c r="M1" t="str">
        <f>CONCATENATE(Spielplan!E6,Spielplan!G6)</f>
        <v>35</v>
      </c>
    </row>
    <row r="2" spans="1:13">
      <c r="M2" t="str">
        <f>CONCATENATE(Spielplan!E7,Spielplan!G7)</f>
        <v>72</v>
      </c>
    </row>
    <row r="3" spans="1:13">
      <c r="M3" t="str">
        <f>CONCATENATE(Spielplan!E8,Spielplan!G8)</f>
        <v>34</v>
      </c>
    </row>
    <row r="4" spans="1:13">
      <c r="M4" t="str">
        <f>CONCATENATE(Spielplan!E9,Spielplan!G9)</f>
        <v>25</v>
      </c>
    </row>
    <row r="5" spans="1:13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M5" t="str">
        <f>CONCATENATE(Spielplan!E10,Spielplan!G10)</f>
        <v>64</v>
      </c>
    </row>
    <row r="6" spans="1:13">
      <c r="A6" s="2">
        <v>1</v>
      </c>
      <c r="B6" s="33"/>
      <c r="C6" s="2" t="str">
        <f>IF(VLOOKUP(CONCATENATE($A6,C$5),$M:$M,1,FALSE)=CONCATENATE($A6,C$5),"ok","nok")</f>
        <v>ok</v>
      </c>
      <c r="D6" s="2" t="str">
        <f t="shared" ref="D6:H11" si="0">IF(VLOOKUP(CONCATENATE($A6,D$5),$M:$M,1,FALSE)=CONCATENATE($A6,D$5),"ok","nok")</f>
        <v>ok</v>
      </c>
      <c r="E6" s="2" t="str">
        <f t="shared" si="0"/>
        <v>ok</v>
      </c>
      <c r="F6" s="2" t="str">
        <f t="shared" si="0"/>
        <v>ok</v>
      </c>
      <c r="G6" s="2" t="str">
        <f t="shared" si="0"/>
        <v>ok</v>
      </c>
      <c r="H6" s="2" t="str">
        <f t="shared" si="0"/>
        <v>ok</v>
      </c>
      <c r="M6" t="str">
        <f>CONCATENATE(Spielplan!E11,Spielplan!G11)</f>
        <v>32</v>
      </c>
    </row>
    <row r="7" spans="1:13">
      <c r="A7" s="2">
        <v>2</v>
      </c>
      <c r="B7" s="2" t="str">
        <f>IF(VLOOKUP(CONCATENATE($A7,B$5),$M:$M,1,FALSE)=CONCATENATE($A7,B$5),"ok","nok")</f>
        <v>ok</v>
      </c>
      <c r="C7" s="33"/>
      <c r="D7" s="2" t="str">
        <f t="shared" si="0"/>
        <v>ok</v>
      </c>
      <c r="E7" s="2" t="str">
        <f t="shared" si="0"/>
        <v>ok</v>
      </c>
      <c r="F7" s="2" t="str">
        <f t="shared" si="0"/>
        <v>ok</v>
      </c>
      <c r="G7" s="2" t="str">
        <f t="shared" si="0"/>
        <v>ok</v>
      </c>
      <c r="H7" s="2" t="str">
        <f t="shared" si="0"/>
        <v>ok</v>
      </c>
      <c r="M7" t="str">
        <f>CONCATENATE(Spielplan!E12,Spielplan!G12)</f>
        <v>74</v>
      </c>
    </row>
    <row r="8" spans="1:13">
      <c r="A8" s="2">
        <v>3</v>
      </c>
      <c r="B8" s="2" t="str">
        <f t="shared" ref="B8:G12" si="1">IF(VLOOKUP(CONCATENATE($A8,B$5),$M:$M,1,FALSE)=CONCATENATE($A8,B$5),"ok","nok")</f>
        <v>ok</v>
      </c>
      <c r="C8" s="2" t="str">
        <f t="shared" si="1"/>
        <v>ok</v>
      </c>
      <c r="D8" s="33"/>
      <c r="E8" s="2" t="str">
        <f t="shared" si="0"/>
        <v>ok</v>
      </c>
      <c r="F8" s="2" t="str">
        <f t="shared" si="0"/>
        <v>ok</v>
      </c>
      <c r="G8" s="2" t="str">
        <f t="shared" si="0"/>
        <v>ok</v>
      </c>
      <c r="H8" s="2" t="str">
        <f t="shared" si="0"/>
        <v>ok</v>
      </c>
      <c r="M8" t="str">
        <f>CONCATENATE(Spielplan!E13,Spielplan!G13)</f>
        <v>61</v>
      </c>
    </row>
    <row r="9" spans="1:13">
      <c r="A9" s="2">
        <v>4</v>
      </c>
      <c r="B9" s="2" t="str">
        <f t="shared" si="1"/>
        <v>ok</v>
      </c>
      <c r="C9" s="2" t="str">
        <f t="shared" si="1"/>
        <v>ok</v>
      </c>
      <c r="D9" s="2" t="str">
        <f t="shared" si="1"/>
        <v>ok</v>
      </c>
      <c r="E9" s="33"/>
      <c r="F9" s="2" t="str">
        <f t="shared" si="0"/>
        <v>ok</v>
      </c>
      <c r="G9" s="2" t="str">
        <f t="shared" si="0"/>
        <v>ok</v>
      </c>
      <c r="H9" s="2" t="str">
        <f t="shared" si="0"/>
        <v>ok</v>
      </c>
      <c r="M9" t="str">
        <f>CONCATENATE(Spielplan!E14,Spielplan!G14)</f>
        <v>71</v>
      </c>
    </row>
    <row r="10" spans="1:13">
      <c r="A10" s="2">
        <v>5</v>
      </c>
      <c r="B10" s="2" t="str">
        <f t="shared" si="1"/>
        <v>ok</v>
      </c>
      <c r="C10" s="2" t="str">
        <f t="shared" si="1"/>
        <v>ok</v>
      </c>
      <c r="D10" s="2" t="str">
        <f t="shared" si="1"/>
        <v>ok</v>
      </c>
      <c r="E10" s="2" t="str">
        <f t="shared" si="1"/>
        <v>ok</v>
      </c>
      <c r="F10" s="33"/>
      <c r="G10" s="2" t="str">
        <f t="shared" si="0"/>
        <v>ok</v>
      </c>
      <c r="H10" s="2" t="str">
        <f t="shared" si="0"/>
        <v>ok</v>
      </c>
      <c r="M10" t="str">
        <f>CONCATENATE(Spielplan!E15,Spielplan!G15)</f>
        <v>15</v>
      </c>
    </row>
    <row r="11" spans="1:13">
      <c r="A11" s="2">
        <v>6</v>
      </c>
      <c r="B11" s="2" t="str">
        <f t="shared" si="1"/>
        <v>ok</v>
      </c>
      <c r="C11" s="2" t="str">
        <f t="shared" si="1"/>
        <v>ok</v>
      </c>
      <c r="D11" s="2" t="str">
        <f t="shared" si="1"/>
        <v>ok</v>
      </c>
      <c r="E11" s="2" t="str">
        <f t="shared" si="1"/>
        <v>ok</v>
      </c>
      <c r="F11" s="2" t="str">
        <f t="shared" si="1"/>
        <v>ok</v>
      </c>
      <c r="G11" s="33"/>
      <c r="H11" s="2" t="str">
        <f t="shared" si="0"/>
        <v>ok</v>
      </c>
      <c r="M11" t="str">
        <f>CONCATENATE(Spielplan!E16,Spielplan!G16)</f>
        <v>36</v>
      </c>
    </row>
    <row r="12" spans="1:13">
      <c r="A12" s="2">
        <v>7</v>
      </c>
      <c r="B12" s="2" t="str">
        <f t="shared" si="1"/>
        <v>ok</v>
      </c>
      <c r="C12" s="2" t="str">
        <f>IF(VLOOKUP(CONCATENATE($A12,C$5),$M:$M,1,FALSE)=CONCATENATE($A12,C$5),"ok","nok")</f>
        <v>ok</v>
      </c>
      <c r="D12" s="2" t="str">
        <f t="shared" si="1"/>
        <v>ok</v>
      </c>
      <c r="E12" s="2" t="str">
        <f t="shared" si="1"/>
        <v>ok</v>
      </c>
      <c r="F12" s="2" t="str">
        <f t="shared" si="1"/>
        <v>ok</v>
      </c>
      <c r="G12" s="2" t="str">
        <f t="shared" si="1"/>
        <v>ok</v>
      </c>
      <c r="H12" s="33"/>
      <c r="M12" t="str">
        <f>CONCATENATE(Spielplan!E17,Spielplan!G17)</f>
        <v>45</v>
      </c>
    </row>
    <row r="13" spans="1:13">
      <c r="M13" t="str">
        <f>CONCATENATE(Spielplan!E18,Spielplan!G18)</f>
        <v>76</v>
      </c>
    </row>
    <row r="14" spans="1:13">
      <c r="M14" t="str">
        <f>CONCATENATE(Spielplan!E19,Spielplan!G19)</f>
        <v>42</v>
      </c>
    </row>
    <row r="15" spans="1:13">
      <c r="M15" t="str">
        <f>CONCATENATE(Spielplan!E20,Spielplan!G20)</f>
        <v>65</v>
      </c>
    </row>
    <row r="16" spans="1:13">
      <c r="M16" t="str">
        <f>CONCATENATE(Spielplan!E21,Spielplan!G21)</f>
        <v>41</v>
      </c>
    </row>
    <row r="17" spans="13:13">
      <c r="M17" t="str">
        <f>CONCATENATE(Spielplan!E22,Spielplan!G22)</f>
        <v>62</v>
      </c>
    </row>
    <row r="18" spans="13:13">
      <c r="M18" t="str">
        <f>CONCATENATE(Spielplan!E23,Spielplan!G23)</f>
        <v>12</v>
      </c>
    </row>
    <row r="19" spans="13:13">
      <c r="M19" t="str">
        <f>CONCATENATE(Spielplan!E24,Spielplan!G24)</f>
        <v>31</v>
      </c>
    </row>
    <row r="20" spans="13:13">
      <c r="M20" t="str">
        <f>CONCATENATE(Spielplan!E25,Spielplan!G25)</f>
        <v>37</v>
      </c>
    </row>
    <row r="21" spans="13:13">
      <c r="M21" t="str">
        <f>CONCATENATE(Spielplan!E26,Spielplan!G26)</f>
        <v>75</v>
      </c>
    </row>
    <row r="22" spans="13:13">
      <c r="M22" t="str">
        <f>CONCATENATE(Spielplan!N6,Spielplan!P6)</f>
        <v>53</v>
      </c>
    </row>
    <row r="23" spans="13:13">
      <c r="M23" t="str">
        <f>CONCATENATE(Spielplan!N7,Spielplan!P7)</f>
        <v>27</v>
      </c>
    </row>
    <row r="24" spans="13:13">
      <c r="M24" t="str">
        <f>CONCATENATE(Spielplan!N8,Spielplan!P8)</f>
        <v>43</v>
      </c>
    </row>
    <row r="25" spans="13:13">
      <c r="M25" t="str">
        <f>CONCATENATE(Spielplan!N9,Spielplan!P9)</f>
        <v>52</v>
      </c>
    </row>
    <row r="26" spans="13:13">
      <c r="M26" t="str">
        <f>CONCATENATE(Spielplan!N10,Spielplan!P10)</f>
        <v>46</v>
      </c>
    </row>
    <row r="27" spans="13:13">
      <c r="M27" t="str">
        <f>CONCATENATE(Spielplan!N11,Spielplan!P11)</f>
        <v>23</v>
      </c>
    </row>
    <row r="28" spans="13:13">
      <c r="M28" t="str">
        <f>CONCATENATE(Spielplan!N12,Spielplan!P12)</f>
        <v>47</v>
      </c>
    </row>
    <row r="29" spans="13:13">
      <c r="M29" t="str">
        <f>CONCATENATE(Spielplan!N13,Spielplan!P13)</f>
        <v>16</v>
      </c>
    </row>
    <row r="30" spans="13:13">
      <c r="M30" t="str">
        <f>CONCATENATE(Spielplan!N14,Spielplan!P14)</f>
        <v>17</v>
      </c>
    </row>
    <row r="31" spans="13:13">
      <c r="M31" t="str">
        <f>CONCATENATE(Spielplan!N15,Spielplan!P15)</f>
        <v>51</v>
      </c>
    </row>
    <row r="32" spans="13:13">
      <c r="M32" t="str">
        <f>CONCATENATE(Spielplan!N16,Spielplan!P16)</f>
        <v>63</v>
      </c>
    </row>
    <row r="33" spans="13:13">
      <c r="M33" t="str">
        <f>CONCATENATE(Spielplan!N17,Spielplan!P17)</f>
        <v>54</v>
      </c>
    </row>
    <row r="34" spans="13:13">
      <c r="M34" t="str">
        <f>CONCATENATE(Spielplan!N18,Spielplan!P18)</f>
        <v>67</v>
      </c>
    </row>
    <row r="35" spans="13:13">
      <c r="M35" t="str">
        <f>CONCATENATE(Spielplan!N19,Spielplan!P19)</f>
        <v>24</v>
      </c>
    </row>
    <row r="36" spans="13:13">
      <c r="M36" t="str">
        <f>CONCATENATE(Spielplan!N20,Spielplan!P20)</f>
        <v>56</v>
      </c>
    </row>
    <row r="37" spans="13:13">
      <c r="M37" t="str">
        <f>CONCATENATE(Spielplan!N21,Spielplan!P21)</f>
        <v>14</v>
      </c>
    </row>
    <row r="38" spans="13:13">
      <c r="M38" t="str">
        <f>CONCATENATE(Spielplan!N22,Spielplan!P22)</f>
        <v>26</v>
      </c>
    </row>
    <row r="39" spans="13:13">
      <c r="M39" t="str">
        <f>CONCATENATE(Spielplan!N23,Spielplan!P23)</f>
        <v>21</v>
      </c>
    </row>
    <row r="40" spans="13:13">
      <c r="M40" t="str">
        <f>CONCATENATE(Spielplan!N24,Spielplan!P24)</f>
        <v>13</v>
      </c>
    </row>
    <row r="41" spans="13:13">
      <c r="M41" t="str">
        <f>CONCATENATE(Spielplan!N25,Spielplan!P25)</f>
        <v>73</v>
      </c>
    </row>
    <row r="42" spans="13:13">
      <c r="M42" t="str">
        <f>CONCATENATE(Spielplan!N26,Spielplan!P26)</f>
        <v>57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Mannschaften</vt:lpstr>
      <vt:lpstr>Spielplan</vt:lpstr>
      <vt:lpstr>Druckbarer Spielplan</vt:lpstr>
      <vt:lpstr>Check</vt:lpstr>
      <vt:lpstr>'Druckbarer Spielplan'!Druckbereich</vt:lpstr>
    </vt:vector>
  </TitlesOfParts>
  <Company>Credit Suisse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 Francisco</dc:creator>
  <cp:lastModifiedBy>Francisco Costa</cp:lastModifiedBy>
  <cp:lastPrinted>2018-04-22T08:57:49Z</cp:lastPrinted>
  <dcterms:created xsi:type="dcterms:W3CDTF">2010-04-23T11:17:44Z</dcterms:created>
  <dcterms:modified xsi:type="dcterms:W3CDTF">2026-04-20T11:56:09Z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QPDocumentId">
    <vt:lpwstr>54a9d17c-a289-4c6d-a0a6-7de2d901302e</vt:lpwstr>
  </property>
</Properties>
</file>